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Y:\温暖化対策推進課\モビリティチーム\Ｒ７\55_シェアリング・レンタル用車両ZEV化促進事業\100_来年度準備\08_車両一覧\"/>
    </mc:Choice>
  </mc:AlternateContent>
  <xr:revisionPtr revIDLastSave="0" documentId="13_ncr:1_{8D9AC311-8779-40F9-A583-1BB38B3B37B3}" xr6:coauthVersionLast="47" xr6:coauthVersionMax="47" xr10:uidLastSave="{00000000-0000-0000-0000-000000000000}"/>
  <workbookProtection workbookAlgorithmName="SHA-512" workbookHashValue="IlO4GWtYvaEniqL5nlL5ogW9lYGb+Zpnl1R68ZthFj+iDxl5odHO6nkzX5f+S8mT8FzYoZ/KG5Z/H5d4FYM3gg==" workbookSaltValue="wQU3GVcrN+xqRdHwdnov7g==" workbookSpinCount="100000" lockStructure="1"/>
  <bookViews>
    <workbookView xWindow="20370" yWindow="-120" windowWidth="29040" windowHeight="15720" tabRatio="683" xr2:uid="{F421C6B6-742A-40FD-98D5-38922DE96B99}"/>
  </bookViews>
  <sheets>
    <sheet name="EV,PHEV,FCVに関する情報(わ・れナンバーの車）" sheetId="1" r:id="rId1"/>
    <sheet name="EV,PHEV,FCVに関する情報 (わ・れ以外交付申請）" sheetId="7" r:id="rId2"/>
    <sheet name="EV,PHEV,FCVに関する情報(わ・れ以外実績報告)" sheetId="9" r:id="rId3"/>
    <sheet name="Sheet1" sheetId="3" state="hidden" r:id="rId4"/>
  </sheets>
  <definedNames>
    <definedName name="_xlnm.Print_Area" localSheetId="1">'EV,PHEV,FCVに関する情報 (わ・れ以外交付申請）'!$A$1:$R$68</definedName>
    <definedName name="_xlnm.Print_Area" localSheetId="0">'EV,PHEV,FCVに関する情報(わ・れナンバーの車）'!$A$1:$T$69</definedName>
    <definedName name="_xlnm.Print_Area" localSheetId="2">'EV,PHEV,FCVに関する情報(わ・れ以外実績報告)'!$A$1:$R$67</definedName>
    <definedName name="カワサキモータース">#REF!</definedName>
    <definedName name="ミツオカ">#REF!</definedName>
    <definedName name="定価">#REF!</definedName>
    <definedName name="日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9" l="1"/>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15" i="9"/>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15" i="7"/>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15" i="1"/>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S15" i="9"/>
  <c r="R15" i="9"/>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S15" i="7"/>
  <c r="R15" i="7"/>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U15" i="1"/>
  <c r="T15" i="1" s="1"/>
  <c r="R65" i="9" l="1"/>
  <c r="T65" i="1" l="1"/>
  <c r="R6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松尾 海来</author>
  </authors>
  <commentList>
    <comment ref="B13" authorId="0" shapeId="0" xr:uid="{1F2302AE-7687-4C42-A797-6D4F9326B74F}">
      <text>
        <r>
          <rPr>
            <b/>
            <sz val="14"/>
            <color indexed="81"/>
            <rFont val="游ゴシック"/>
            <family val="3"/>
            <charset val="128"/>
            <scheme val="minor"/>
          </rPr>
          <t>対応する添付書類にNo.を記載して提出してください。</t>
        </r>
      </text>
    </comment>
    <comment ref="E13" authorId="0" shapeId="0" xr:uid="{1AAFC7EC-9E50-40E8-ABE9-2D1CAC665172}">
      <text>
        <r>
          <rPr>
            <b/>
            <sz val="14"/>
            <color indexed="81"/>
            <rFont val="游ゴシック"/>
            <family val="3"/>
            <charset val="128"/>
            <scheme val="minor"/>
          </rPr>
          <t>一般社団法人次世代自動車振興センターが実施するCEV補助金の補助対象車両一覧に記載されているとおりの車名・グレードを記入してください。</t>
        </r>
      </text>
    </comment>
    <comment ref="I13" authorId="0" shapeId="0" xr:uid="{53D5064C-B8B7-47D0-AC26-AAEF7F2025C0}">
      <text>
        <r>
          <rPr>
            <b/>
            <sz val="14"/>
            <color indexed="81"/>
            <rFont val="游ゴシック"/>
            <family val="3"/>
            <charset val="128"/>
            <scheme val="minor"/>
          </rPr>
          <t>車検証に記載されているとおりに記入してください。</t>
        </r>
        <r>
          <rPr>
            <sz val="9"/>
            <color indexed="81"/>
            <rFont val="游ゴシック"/>
            <family val="3"/>
            <charset val="128"/>
            <scheme val="minor"/>
          </rPr>
          <t xml:space="preserve">
</t>
        </r>
      </text>
    </comment>
    <comment ref="J13" authorId="0" shapeId="0" xr:uid="{051B82EF-1E99-4DDD-95EA-260F8B5FAF8A}">
      <text>
        <r>
          <rPr>
            <b/>
            <sz val="14"/>
            <color indexed="81"/>
            <rFont val="游ゴシック"/>
            <family val="3"/>
            <charset val="128"/>
            <scheme val="minor"/>
          </rPr>
          <t>車検証に記載されている日付を西暦に直して記入してください。</t>
        </r>
      </text>
    </comment>
    <comment ref="L13" authorId="1" shapeId="0" xr:uid="{58A399C6-F9C3-4EC8-8750-DAB52271A612}">
      <text>
        <r>
          <rPr>
            <b/>
            <sz val="14"/>
            <color indexed="81"/>
            <rFont val="MS P ゴシック"/>
            <family val="3"/>
            <charset val="128"/>
          </rPr>
          <t>「事業用」の場合申請できません。</t>
        </r>
      </text>
    </comment>
    <comment ref="M13" authorId="0" shapeId="0" xr:uid="{81E0A10A-FF03-43B7-A0C5-1915DAF6040B}">
      <text>
        <r>
          <rPr>
            <b/>
            <sz val="14"/>
            <color indexed="81"/>
            <rFont val="游ゴシック"/>
            <family val="3"/>
            <charset val="128"/>
            <scheme val="minor"/>
          </rPr>
          <t>車検証に記載されているとおりに記入してください。</t>
        </r>
      </text>
    </comment>
    <comment ref="O13" authorId="0" shapeId="0" xr:uid="{5119A835-241E-4BD3-BC08-566572B9BCF2}">
      <text>
        <r>
          <rPr>
            <b/>
            <sz val="14"/>
            <color indexed="81"/>
            <rFont val="游ゴシック"/>
            <family val="3"/>
            <charset val="128"/>
            <scheme val="minor"/>
          </rPr>
          <t>一般社団法人次世代自動車振興センターが実施するCEV補助金の補助対象車両一覧に記載されているとおりの金額を記入してください。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松尾 海来</author>
  </authors>
  <commentList>
    <comment ref="B13" authorId="0" shapeId="0" xr:uid="{00059092-CCBB-4AC0-A2FE-FDAFCAF209B1}">
      <text>
        <r>
          <rPr>
            <b/>
            <sz val="14"/>
            <color indexed="81"/>
            <rFont val="游ゴシック"/>
            <family val="3"/>
            <charset val="128"/>
            <scheme val="minor"/>
          </rPr>
          <t>対応する添付書類にNo.を記載して提出してください</t>
        </r>
        <r>
          <rPr>
            <sz val="9"/>
            <color indexed="81"/>
            <rFont val="游ゴシック"/>
            <family val="3"/>
            <charset val="128"/>
            <scheme val="minor"/>
          </rPr>
          <t>。</t>
        </r>
      </text>
    </comment>
    <comment ref="E13" authorId="0" shapeId="0" xr:uid="{62C2A3B4-8473-4362-B85D-D350E306582C}">
      <text>
        <r>
          <rPr>
            <b/>
            <sz val="14"/>
            <color indexed="81"/>
            <rFont val="游ゴシック"/>
            <family val="3"/>
            <charset val="128"/>
            <scheme val="minor"/>
          </rPr>
          <t>一般社団法人次世代自動車振興センターが実施するCEV補助金の補助対象車両一覧に記載されているとおりの車名・グレードを記入してください。</t>
        </r>
      </text>
    </comment>
    <comment ref="I13" authorId="1" shapeId="0" xr:uid="{7B61F732-CC43-4A67-B065-C3CE3CC16D74}">
      <text>
        <r>
          <rPr>
            <b/>
            <sz val="14"/>
            <color indexed="81"/>
            <rFont val="MS P ゴシック"/>
            <family val="3"/>
            <charset val="128"/>
          </rPr>
          <t>「事業用」の場合申請できません。</t>
        </r>
        <r>
          <rPr>
            <sz val="14"/>
            <color indexed="81"/>
            <rFont val="MS P ゴシック"/>
            <family val="3"/>
            <charset val="128"/>
          </rPr>
          <t xml:space="preserve">
</t>
        </r>
      </text>
    </comment>
    <comment ref="J13" authorId="0" shapeId="0" xr:uid="{88D4EFC4-964E-4FC1-B5ED-59BA9AF6978A}">
      <text>
        <r>
          <rPr>
            <b/>
            <sz val="14"/>
            <color indexed="81"/>
            <rFont val="游ゴシック"/>
            <family val="3"/>
            <charset val="128"/>
            <scheme val="minor"/>
          </rPr>
          <t>車検証に記載されているとおりに記入してください。</t>
        </r>
        <r>
          <rPr>
            <sz val="9"/>
            <color indexed="81"/>
            <rFont val="游ゴシック"/>
            <family val="3"/>
            <charset val="128"/>
            <scheme val="minor"/>
          </rPr>
          <t xml:space="preserve">
</t>
        </r>
      </text>
    </comment>
    <comment ref="M13" authorId="0" shapeId="0" xr:uid="{405C4E45-15AE-4558-AD3A-BBBC5E06D9EA}">
      <text>
        <r>
          <rPr>
            <b/>
            <sz val="14"/>
            <color indexed="81"/>
            <rFont val="游ゴシック"/>
            <family val="3"/>
            <charset val="128"/>
            <scheme val="minor"/>
          </rPr>
          <t>一般社団法人次世代自動車振興センターが実施するCEV補助金の補助対象車両一覧に記載されているとおりの金額を記入してください。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松尾 海来</author>
  </authors>
  <commentList>
    <comment ref="B13" authorId="0" shapeId="0" xr:uid="{FF715764-B142-41F2-B0BB-20A8388CFD71}">
      <text>
        <r>
          <rPr>
            <b/>
            <sz val="14"/>
            <color indexed="81"/>
            <rFont val="游ゴシック"/>
            <family val="3"/>
            <charset val="128"/>
            <scheme val="minor"/>
          </rPr>
          <t>対応する添付書類にNo.を記載して提出してください。</t>
        </r>
      </text>
    </comment>
    <comment ref="G13" authorId="0" shapeId="0" xr:uid="{063FC700-85B8-42DA-B838-D368FEE07D01}">
      <text>
        <r>
          <rPr>
            <b/>
            <sz val="14"/>
            <color indexed="81"/>
            <rFont val="游ゴシック"/>
            <family val="3"/>
            <charset val="128"/>
            <scheme val="minor"/>
          </rPr>
          <t>一般社団法人次世代自動車振興センターが実施するCEV補助金の補助対象車両一覧に記載されているとおりの車名・グレードを記入してください。</t>
        </r>
      </text>
    </comment>
    <comment ref="K13" authorId="0" shapeId="0" xr:uid="{E25F46C9-02C2-4222-A04A-EB68304593BC}">
      <text>
        <r>
          <rPr>
            <b/>
            <sz val="14"/>
            <color indexed="81"/>
            <rFont val="游ゴシック"/>
            <family val="3"/>
            <charset val="128"/>
            <scheme val="minor"/>
          </rPr>
          <t>車検証に記載されているとおりに記入してください。</t>
        </r>
      </text>
    </comment>
    <comment ref="L13" authorId="0" shapeId="0" xr:uid="{EE6E710A-1336-493B-82D0-280C56502C24}">
      <text>
        <r>
          <rPr>
            <b/>
            <sz val="14"/>
            <color indexed="81"/>
            <rFont val="游ゴシック"/>
            <family val="3"/>
            <charset val="128"/>
            <scheme val="minor"/>
          </rPr>
          <t>車検証に記載されている日付を西暦に直して記入してください。</t>
        </r>
      </text>
    </comment>
    <comment ref="N13" authorId="1" shapeId="0" xr:uid="{4706AD74-58A7-48B4-9B36-FF575B578529}">
      <text>
        <r>
          <rPr>
            <b/>
            <sz val="14"/>
            <color indexed="81"/>
            <rFont val="MS P ゴシック"/>
            <family val="3"/>
            <charset val="128"/>
          </rPr>
          <t>「事業用」の場合申請できません。</t>
        </r>
      </text>
    </comment>
    <comment ref="O13" authorId="0" shapeId="0" xr:uid="{3378073B-CF36-40FF-8C1D-4A0A831994A2}">
      <text>
        <r>
          <rPr>
            <b/>
            <sz val="14"/>
            <color indexed="81"/>
            <rFont val="游ゴシック"/>
            <family val="3"/>
            <charset val="128"/>
            <scheme val="minor"/>
          </rPr>
          <t>車検証に記載されているとおりに記入してください。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C7DCF56-9ED3-4091-9CFF-9FDE8855EF12}" keepAlive="1" name="クエリ - 13TOKYO" description="ブック内の '13TOKYO' クエリへの接続です。" type="5" refreshedVersion="8" background="1" saveData="1">
    <dbPr connection="Provider=Microsoft.Mashup.OleDb.1;Data Source=$Workbook$;Location=13TOKYO;Extended Properties=&quot;&quot;" command="SELECT * FROM [13TOKYO]"/>
  </connection>
</connections>
</file>

<file path=xl/sharedStrings.xml><?xml version="1.0" encoding="utf-8"?>
<sst xmlns="http://schemas.openxmlformats.org/spreadsheetml/2006/main" count="248" uniqueCount="139">
  <si>
    <t>例</t>
    <rPh sb="0" eb="1">
      <t>レイ</t>
    </rPh>
    <phoneticPr fontId="2"/>
  </si>
  <si>
    <t>東京都新宿区西新宿●丁目●-●</t>
    <rPh sb="3" eb="5">
      <t>シンジュク</t>
    </rPh>
    <rPh sb="6" eb="9">
      <t>ニシシンジュク</t>
    </rPh>
    <phoneticPr fontId="2"/>
  </si>
  <si>
    <t>yyyy/mm/dd</t>
    <phoneticPr fontId="2"/>
  </si>
  <si>
    <t>EF●●-1000●●●</t>
    <phoneticPr fontId="2"/>
  </si>
  <si>
    <t>特別区</t>
    <rPh sb="0" eb="3">
      <t>トクベツク</t>
    </rPh>
    <phoneticPr fontId="2"/>
  </si>
  <si>
    <t>EV</t>
    <phoneticPr fontId="2"/>
  </si>
  <si>
    <t>日産</t>
  </si>
  <si>
    <t>リーフ・X</t>
  </si>
  <si>
    <t>ZAA-ZE1</t>
  </si>
  <si>
    <t>GLM</t>
  </si>
  <si>
    <t>アパテックモーターズ</t>
  </si>
  <si>
    <t>ASF</t>
  </si>
  <si>
    <t>ヒョンデ</t>
  </si>
  <si>
    <t>アバルト</t>
  </si>
  <si>
    <t>ロールスロイス</t>
  </si>
  <si>
    <t>ランドローバー</t>
  </si>
  <si>
    <t>MINI</t>
  </si>
  <si>
    <t>ジャガー</t>
  </si>
  <si>
    <t>シトロエン</t>
  </si>
  <si>
    <t>ジープ</t>
  </si>
  <si>
    <t>HW ELECTRO</t>
  </si>
  <si>
    <t>三菱</t>
  </si>
  <si>
    <t>FOMM</t>
  </si>
  <si>
    <t>FIAT</t>
  </si>
  <si>
    <t>レクサス</t>
  </si>
  <si>
    <t>メルセデス・ベンツ</t>
  </si>
  <si>
    <t>マツダ</t>
  </si>
  <si>
    <t>ホンダ</t>
  </si>
  <si>
    <t>ボルボ</t>
  </si>
  <si>
    <t>ポルシェ</t>
  </si>
  <si>
    <t>プジョー</t>
  </si>
  <si>
    <t>フォルクスワーゲン</t>
  </si>
  <si>
    <t>ヒュンダイ</t>
  </si>
  <si>
    <t>BYD</t>
  </si>
  <si>
    <t>BMW</t>
  </si>
  <si>
    <t>トヨタ</t>
  </si>
  <si>
    <t>テスラ</t>
  </si>
  <si>
    <t>DS</t>
  </si>
  <si>
    <t>スバル</t>
  </si>
  <si>
    <t>アウディ</t>
  </si>
  <si>
    <t>EVモーターズ・ジャパン</t>
    <phoneticPr fontId="2"/>
  </si>
  <si>
    <t>日本エレクトライク</t>
    <phoneticPr fontId="2"/>
  </si>
  <si>
    <t>ａｉｄｅａ</t>
    <phoneticPr fontId="2"/>
  </si>
  <si>
    <t>ホンダ</t>
    <phoneticPr fontId="2"/>
  </si>
  <si>
    <t>スズキ</t>
    <phoneticPr fontId="2"/>
  </si>
  <si>
    <t>ヤマハ</t>
    <phoneticPr fontId="2"/>
  </si>
  <si>
    <t>カワサキ</t>
    <phoneticPr fontId="2"/>
  </si>
  <si>
    <t>プロト</t>
    <phoneticPr fontId="2"/>
  </si>
  <si>
    <t>トヨタ</t>
    <phoneticPr fontId="2"/>
  </si>
  <si>
    <t>トヨタ車体</t>
    <phoneticPr fontId="2"/>
  </si>
  <si>
    <t>有</t>
  </si>
  <si>
    <t>メーカー名（わナンバー以外バイク）</t>
    <phoneticPr fontId="2"/>
  </si>
  <si>
    <t>メーカー名(車）</t>
    <phoneticPr fontId="2"/>
  </si>
  <si>
    <t xml:space="preserve"> </t>
    <phoneticPr fontId="2"/>
  </si>
  <si>
    <t>&lt;申請にあたっての注意事項＞</t>
    <rPh sb="1" eb="3">
      <t>シンセイ</t>
    </rPh>
    <rPh sb="9" eb="13">
      <t>チュウイジコウ</t>
    </rPh>
    <phoneticPr fontId="2"/>
  </si>
  <si>
    <t>アルファロメオ</t>
    <phoneticPr fontId="2"/>
  </si>
  <si>
    <t>タジマ</t>
    <phoneticPr fontId="2"/>
  </si>
  <si>
    <t>ロータス</t>
    <phoneticPr fontId="2"/>
  </si>
  <si>
    <t>EV有</t>
    <rPh sb="2" eb="3">
      <t>アリ</t>
    </rPh>
    <phoneticPr fontId="2"/>
  </si>
  <si>
    <t>EV無</t>
    <rPh sb="2" eb="3">
      <t>ナ</t>
    </rPh>
    <phoneticPr fontId="2"/>
  </si>
  <si>
    <t>PHEV有</t>
    <rPh sb="4" eb="5">
      <t>アリ</t>
    </rPh>
    <phoneticPr fontId="2"/>
  </si>
  <si>
    <t>PHEV無</t>
    <rPh sb="4" eb="5">
      <t>ナ</t>
    </rPh>
    <phoneticPr fontId="2"/>
  </si>
  <si>
    <t>FCV有</t>
    <rPh sb="3" eb="4">
      <t>アリ</t>
    </rPh>
    <phoneticPr fontId="2"/>
  </si>
  <si>
    <t>FCV無</t>
    <rPh sb="3" eb="4">
      <t>ナ</t>
    </rPh>
    <phoneticPr fontId="2"/>
  </si>
  <si>
    <t>R7</t>
    <phoneticPr fontId="2"/>
  </si>
  <si>
    <t>上乗せ合計</t>
    <rPh sb="0" eb="2">
      <t>ウワノ</t>
    </rPh>
    <rPh sb="3" eb="5">
      <t>ゴウケイ</t>
    </rPh>
    <phoneticPr fontId="2"/>
  </si>
  <si>
    <t>ランボルギーニ</t>
    <phoneticPr fontId="2"/>
  </si>
  <si>
    <t>EV</t>
  </si>
  <si>
    <t>自家用</t>
  </si>
  <si>
    <t>左記で「その他」を選択した場合、事業名を記載</t>
    <rPh sb="0" eb="2">
      <t>サキ</t>
    </rPh>
    <rPh sb="6" eb="7">
      <t>タ</t>
    </rPh>
    <rPh sb="9" eb="11">
      <t>センタク</t>
    </rPh>
    <rPh sb="13" eb="15">
      <t>バアイ</t>
    </rPh>
    <rPh sb="16" eb="19">
      <t>ジギョウメイ</t>
    </rPh>
    <rPh sb="20" eb="22">
      <t>キサイ</t>
    </rPh>
    <phoneticPr fontId="2"/>
  </si>
  <si>
    <t>左記で「その他」を選択した場合、事業名を記載</t>
    <phoneticPr fontId="2"/>
  </si>
  <si>
    <t>交付申請金額の合計</t>
    <rPh sb="0" eb="6">
      <t>コウフシンセイキンガク</t>
    </rPh>
    <rPh sb="7" eb="9">
      <t>ゴウケイ</t>
    </rPh>
    <phoneticPr fontId="2"/>
  </si>
  <si>
    <t>交付申請金額の合計</t>
    <phoneticPr fontId="2"/>
  </si>
  <si>
    <t>普通・乗用</t>
  </si>
  <si>
    <t>練馬300わ1234</t>
    <rPh sb="0" eb="2">
      <t>ネリマ</t>
    </rPh>
    <phoneticPr fontId="2"/>
  </si>
  <si>
    <t>練馬300あ1234</t>
    <rPh sb="0" eb="2">
      <t>ネリマ</t>
    </rPh>
    <phoneticPr fontId="2"/>
  </si>
  <si>
    <t>・Q～S列は、充放電設備の上乗せ申請をする場合のみ記載してください。</t>
    <rPh sb="4" eb="5">
      <t>レツ</t>
    </rPh>
    <rPh sb="7" eb="10">
      <t>ジュウホウデン</t>
    </rPh>
    <rPh sb="10" eb="12">
      <t>セツビ</t>
    </rPh>
    <rPh sb="13" eb="15">
      <t>ウワノ</t>
    </rPh>
    <rPh sb="16" eb="18">
      <t>シンセイ</t>
    </rPh>
    <rPh sb="21" eb="23">
      <t>バアイ</t>
    </rPh>
    <rPh sb="25" eb="27">
      <t>キサイ</t>
    </rPh>
    <phoneticPr fontId="2"/>
  </si>
  <si>
    <t>・複数の種別の車両（例：EVとPHEV）を申請する場合は、種別ごとに分けて申請してください。</t>
    <phoneticPr fontId="2"/>
  </si>
  <si>
    <t>・本申請様式の車両情報の並び順と申請時の添付資料の並び順は必ず同じにし、添付資料の右上に、下記入力欄B列のNo.を、該当する資料に明記した上で添付してください。</t>
    <rPh sb="1" eb="2">
      <t>ホン</t>
    </rPh>
    <rPh sb="2" eb="4">
      <t>シンセイ</t>
    </rPh>
    <rPh sb="4" eb="6">
      <t>ヨウシキ</t>
    </rPh>
    <rPh sb="7" eb="11">
      <t>シャリョウジョウホウ</t>
    </rPh>
    <rPh sb="12" eb="13">
      <t>ナラ</t>
    </rPh>
    <rPh sb="14" eb="15">
      <t>ジュン</t>
    </rPh>
    <rPh sb="16" eb="18">
      <t>シンセイ</t>
    </rPh>
    <rPh sb="18" eb="19">
      <t>ジ</t>
    </rPh>
    <rPh sb="20" eb="24">
      <t>テンプシリョウ</t>
    </rPh>
    <rPh sb="25" eb="26">
      <t>ナラ</t>
    </rPh>
    <rPh sb="27" eb="28">
      <t>ジュン</t>
    </rPh>
    <rPh sb="29" eb="30">
      <t>カナラ</t>
    </rPh>
    <rPh sb="31" eb="32">
      <t>オナ</t>
    </rPh>
    <rPh sb="36" eb="40">
      <t>テンプシリョウ</t>
    </rPh>
    <rPh sb="41" eb="43">
      <t>ミギウエ</t>
    </rPh>
    <rPh sb="45" eb="47">
      <t>カキ</t>
    </rPh>
    <rPh sb="47" eb="49">
      <t>ニュウリョク</t>
    </rPh>
    <rPh sb="49" eb="50">
      <t>ラン</t>
    </rPh>
    <rPh sb="51" eb="52">
      <t>レツ</t>
    </rPh>
    <rPh sb="58" eb="60">
      <t>ガイトウ</t>
    </rPh>
    <rPh sb="65" eb="67">
      <t>メイキ</t>
    </rPh>
    <rPh sb="69" eb="70">
      <t>ウエ</t>
    </rPh>
    <rPh sb="71" eb="73">
      <t>テンプ</t>
    </rPh>
    <phoneticPr fontId="2"/>
  </si>
  <si>
    <t>・複数台申請で通常契約とリース契約が混在する場合、契約形態ごとに分けて申請してください。</t>
    <phoneticPr fontId="2"/>
  </si>
  <si>
    <t>・この様式は、「わ・れナンバー以外」の車両（EV、PHEV、FCV）の実績報告用です。交付申請用ではありませんのでご注意ください。</t>
    <rPh sb="3" eb="5">
      <t>ヨウシキ</t>
    </rPh>
    <rPh sb="15" eb="17">
      <t>イガイ</t>
    </rPh>
    <rPh sb="19" eb="21">
      <t>シャリョウ</t>
    </rPh>
    <rPh sb="35" eb="39">
      <t>ジッセキホウコク</t>
    </rPh>
    <rPh sb="39" eb="40">
      <t>ヨウ</t>
    </rPh>
    <rPh sb="43" eb="47">
      <t>コウフシンセイ</t>
    </rPh>
    <rPh sb="47" eb="48">
      <t>ヨウ</t>
    </rPh>
    <rPh sb="58" eb="60">
      <t>チュウイ</t>
    </rPh>
    <phoneticPr fontId="2"/>
  </si>
  <si>
    <t>ZSB7●●●●</t>
    <phoneticPr fontId="2"/>
  </si>
  <si>
    <t>ゼネラルモーターズ</t>
    <phoneticPr fontId="2"/>
  </si>
  <si>
    <t>No</t>
    <phoneticPr fontId="2"/>
  </si>
  <si>
    <r>
      <t xml:space="preserve">車名・グレード
</t>
    </r>
    <r>
      <rPr>
        <b/>
        <sz val="12"/>
        <color rgb="FFFF0000"/>
        <rFont val="游ゴシック"/>
        <family val="3"/>
        <charset val="128"/>
        <scheme val="minor"/>
      </rPr>
      <t>※必須※</t>
    </r>
    <rPh sb="9" eb="11">
      <t>ヒッス</t>
    </rPh>
    <phoneticPr fontId="2"/>
  </si>
  <si>
    <r>
      <t xml:space="preserve">型式
</t>
    </r>
    <r>
      <rPr>
        <b/>
        <sz val="12"/>
        <color rgb="FFFF0000"/>
        <rFont val="游ゴシック"/>
        <family val="3"/>
        <charset val="128"/>
        <scheme val="minor"/>
      </rPr>
      <t>※必須※</t>
    </r>
    <rPh sb="4" eb="6">
      <t>ヒッス</t>
    </rPh>
    <phoneticPr fontId="2"/>
  </si>
  <si>
    <r>
      <t xml:space="preserve">登録番号(ナンバー)
</t>
    </r>
    <r>
      <rPr>
        <b/>
        <sz val="12"/>
        <color rgb="FFFF0000"/>
        <rFont val="游ゴシック"/>
        <family val="3"/>
        <charset val="128"/>
        <scheme val="minor"/>
      </rPr>
      <t>※必須※</t>
    </r>
    <rPh sb="12" eb="14">
      <t>ヒッス</t>
    </rPh>
    <phoneticPr fontId="2"/>
  </si>
  <si>
    <r>
      <t xml:space="preserve">初度登録日等
</t>
    </r>
    <r>
      <rPr>
        <b/>
        <sz val="12"/>
        <color rgb="FFFF0000"/>
        <rFont val="游ゴシック"/>
        <family val="3"/>
        <charset val="128"/>
        <scheme val="minor"/>
      </rPr>
      <t>※必須※</t>
    </r>
    <rPh sb="5" eb="6">
      <t>トウ</t>
    </rPh>
    <rPh sb="8" eb="10">
      <t>ヒッス</t>
    </rPh>
    <phoneticPr fontId="2"/>
  </si>
  <si>
    <r>
      <t xml:space="preserve">自動車の種別・用途
</t>
    </r>
    <r>
      <rPr>
        <b/>
        <sz val="12"/>
        <color rgb="FFFF0000"/>
        <rFont val="游ゴシック"/>
        <family val="3"/>
        <charset val="128"/>
        <scheme val="minor"/>
      </rPr>
      <t>※必須※</t>
    </r>
    <rPh sb="11" eb="13">
      <t>ヒッス</t>
    </rPh>
    <phoneticPr fontId="2"/>
  </si>
  <si>
    <r>
      <t xml:space="preserve">使用の本拠の位置
</t>
    </r>
    <r>
      <rPr>
        <b/>
        <sz val="12"/>
        <color rgb="FFFF0000"/>
        <rFont val="游ゴシック"/>
        <family val="3"/>
        <charset val="128"/>
        <scheme val="minor"/>
      </rPr>
      <t>※必須※</t>
    </r>
    <rPh sb="10" eb="12">
      <t>ヒッス</t>
    </rPh>
    <phoneticPr fontId="2"/>
  </si>
  <si>
    <r>
      <t xml:space="preserve">CEV車両本体価格(税抜)
</t>
    </r>
    <r>
      <rPr>
        <b/>
        <sz val="12"/>
        <color rgb="FFFF0000"/>
        <rFont val="游ゴシック"/>
        <family val="3"/>
        <charset val="128"/>
        <scheme val="minor"/>
      </rPr>
      <t>※必須※</t>
    </r>
    <rPh sb="15" eb="17">
      <t>ヒッス</t>
    </rPh>
    <phoneticPr fontId="2"/>
  </si>
  <si>
    <r>
      <t xml:space="preserve">充放電設備事業について既に申請済みである
</t>
    </r>
    <r>
      <rPr>
        <b/>
        <sz val="12"/>
        <color rgb="FFFF0000"/>
        <rFont val="游ゴシック"/>
        <family val="3"/>
        <charset val="128"/>
        <scheme val="minor"/>
      </rPr>
      <t>※必須※</t>
    </r>
    <rPh sb="22" eb="24">
      <t>ヒッス</t>
    </rPh>
    <phoneticPr fontId="2"/>
  </si>
  <si>
    <r>
      <t xml:space="preserve">車両種別
</t>
    </r>
    <r>
      <rPr>
        <b/>
        <sz val="12"/>
        <color rgb="FFFF0000"/>
        <rFont val="游ゴシック"/>
        <family val="3"/>
        <charset val="128"/>
        <scheme val="minor"/>
      </rPr>
      <t>※必須※</t>
    </r>
    <rPh sb="6" eb="8">
      <t>ヒッス</t>
    </rPh>
    <phoneticPr fontId="2"/>
  </si>
  <si>
    <r>
      <t xml:space="preserve">メーカー名
</t>
    </r>
    <r>
      <rPr>
        <b/>
        <sz val="12"/>
        <color rgb="FFFF0000"/>
        <rFont val="游ゴシック"/>
        <family val="3"/>
        <charset val="128"/>
        <scheme val="minor"/>
      </rPr>
      <t>※必須※</t>
    </r>
    <rPh sb="7" eb="9">
      <t>ヒッス</t>
    </rPh>
    <phoneticPr fontId="2"/>
  </si>
  <si>
    <r>
      <t xml:space="preserve">給電機能の有無
</t>
    </r>
    <r>
      <rPr>
        <b/>
        <sz val="12"/>
        <color rgb="FFFF0000"/>
        <rFont val="游ゴシック"/>
        <family val="3"/>
        <charset val="128"/>
        <scheme val="minor"/>
      </rPr>
      <t>※必須※</t>
    </r>
    <rPh sb="9" eb="11">
      <t>ヒッス</t>
    </rPh>
    <phoneticPr fontId="2"/>
  </si>
  <si>
    <r>
      <t xml:space="preserve">自家用/事業用
</t>
    </r>
    <r>
      <rPr>
        <b/>
        <sz val="12"/>
        <color rgb="FFFF0000"/>
        <rFont val="游ゴシック"/>
        <family val="3"/>
        <charset val="128"/>
        <scheme val="minor"/>
      </rPr>
      <t>※必須※</t>
    </r>
    <rPh sb="9" eb="11">
      <t>ヒッス</t>
    </rPh>
    <phoneticPr fontId="2"/>
  </si>
  <si>
    <t>左記で「はい」を選択した場合、選択</t>
    <rPh sb="0" eb="2">
      <t>サキ</t>
    </rPh>
    <rPh sb="8" eb="10">
      <t>センタク</t>
    </rPh>
    <rPh sb="12" eb="14">
      <t>バアイ</t>
    </rPh>
    <rPh sb="15" eb="17">
      <t>センタク</t>
    </rPh>
    <phoneticPr fontId="2"/>
  </si>
  <si>
    <t>充放電設備事業に申請している場合入力</t>
    <rPh sb="8" eb="10">
      <t>シンセイ</t>
    </rPh>
    <rPh sb="14" eb="16">
      <t>バアイ</t>
    </rPh>
    <rPh sb="16" eb="18">
      <t>ニュウリョク</t>
    </rPh>
    <phoneticPr fontId="2"/>
  </si>
  <si>
    <t>申請した事業名</t>
    <phoneticPr fontId="2"/>
  </si>
  <si>
    <t>その他事業名</t>
    <phoneticPr fontId="2"/>
  </si>
  <si>
    <t>・C~N列までは必ず入力し、R列に交付申請額が表示されていることを確認してください。</t>
    <rPh sb="4" eb="5">
      <t>レツ</t>
    </rPh>
    <rPh sb="8" eb="9">
      <t>カナラ</t>
    </rPh>
    <rPh sb="10" eb="12">
      <t>ニュウリョク</t>
    </rPh>
    <rPh sb="15" eb="16">
      <t>レツ</t>
    </rPh>
    <rPh sb="17" eb="22">
      <t>コウフシンセイガク</t>
    </rPh>
    <rPh sb="23" eb="25">
      <t>ヒョウジ</t>
    </rPh>
    <rPh sb="33" eb="35">
      <t>カクニン</t>
    </rPh>
    <phoneticPr fontId="2"/>
  </si>
  <si>
    <t>・O~Q列は、充放電設備の上乗せ申請をする場合のみ記載してください。</t>
    <rPh sb="4" eb="5">
      <t>レツ</t>
    </rPh>
    <rPh sb="7" eb="10">
      <t>ジュウホウデン</t>
    </rPh>
    <rPh sb="10" eb="12">
      <t>セツビ</t>
    </rPh>
    <rPh sb="13" eb="15">
      <t>ウワノ</t>
    </rPh>
    <rPh sb="16" eb="18">
      <t>シンセイ</t>
    </rPh>
    <rPh sb="21" eb="23">
      <t>バアイ</t>
    </rPh>
    <rPh sb="25" eb="27">
      <t>キサイ</t>
    </rPh>
    <phoneticPr fontId="2"/>
  </si>
  <si>
    <t>・C~P列までは必ず入力し、T列に交付申請額が表示されていることを確認してください。</t>
    <rPh sb="4" eb="5">
      <t>レツ</t>
    </rPh>
    <rPh sb="8" eb="9">
      <t>カナラ</t>
    </rPh>
    <rPh sb="10" eb="12">
      <t>ニュウリョク</t>
    </rPh>
    <rPh sb="15" eb="16">
      <t>レツ</t>
    </rPh>
    <rPh sb="17" eb="22">
      <t>コウフシンセイガク</t>
    </rPh>
    <rPh sb="23" eb="25">
      <t>ヒョウジ</t>
    </rPh>
    <rPh sb="33" eb="35">
      <t>カクニン</t>
    </rPh>
    <phoneticPr fontId="2"/>
  </si>
  <si>
    <t>No</t>
    <phoneticPr fontId="2"/>
  </si>
  <si>
    <t>申請した事業名</t>
    <phoneticPr fontId="2"/>
  </si>
  <si>
    <t>その他事業名</t>
    <phoneticPr fontId="2"/>
  </si>
  <si>
    <t>交付
申請額</t>
    <phoneticPr fontId="2"/>
  </si>
  <si>
    <r>
      <t xml:space="preserve">メーカー名
</t>
    </r>
    <r>
      <rPr>
        <b/>
        <sz val="12"/>
        <color rgb="FFFF0000"/>
        <rFont val="游ゴシック"/>
        <family val="3"/>
        <charset val="128"/>
        <scheme val="minor"/>
      </rPr>
      <t>※必須※</t>
    </r>
    <phoneticPr fontId="2"/>
  </si>
  <si>
    <r>
      <t xml:space="preserve">車名・グレード
</t>
    </r>
    <r>
      <rPr>
        <b/>
        <sz val="12"/>
        <color rgb="FFFF0000"/>
        <rFont val="游ゴシック"/>
        <family val="3"/>
        <charset val="128"/>
      </rPr>
      <t>※必須※</t>
    </r>
    <phoneticPr fontId="2"/>
  </si>
  <si>
    <r>
      <t xml:space="preserve">型式
</t>
    </r>
    <r>
      <rPr>
        <b/>
        <sz val="12"/>
        <color rgb="FFFF0000"/>
        <rFont val="游ゴシック"/>
        <family val="3"/>
        <charset val="128"/>
        <scheme val="minor"/>
      </rPr>
      <t>※必須※</t>
    </r>
    <phoneticPr fontId="2"/>
  </si>
  <si>
    <r>
      <t xml:space="preserve">初度登録等予定日
</t>
    </r>
    <r>
      <rPr>
        <b/>
        <sz val="12"/>
        <color rgb="FFFF0000"/>
        <rFont val="游ゴシック"/>
        <family val="3"/>
        <charset val="128"/>
        <scheme val="minor"/>
      </rPr>
      <t>※必須※</t>
    </r>
    <rPh sb="4" eb="5">
      <t>トウ</t>
    </rPh>
    <phoneticPr fontId="2"/>
  </si>
  <si>
    <r>
      <t xml:space="preserve">自動車の種別・用途
</t>
    </r>
    <r>
      <rPr>
        <b/>
        <sz val="12"/>
        <color rgb="FFFF0000"/>
        <rFont val="游ゴシック"/>
        <family val="3"/>
        <charset val="128"/>
        <scheme val="minor"/>
      </rPr>
      <t>※必須※</t>
    </r>
    <phoneticPr fontId="2"/>
  </si>
  <si>
    <r>
      <t xml:space="preserve">自家用/事業用
</t>
    </r>
    <r>
      <rPr>
        <b/>
        <sz val="12"/>
        <color rgb="FFFF0000"/>
        <rFont val="游ゴシック"/>
        <family val="3"/>
        <charset val="128"/>
        <scheme val="minor"/>
      </rPr>
      <t>※必須※</t>
    </r>
    <phoneticPr fontId="2"/>
  </si>
  <si>
    <r>
      <t xml:space="preserve">使用の本拠の位置（予定）
</t>
    </r>
    <r>
      <rPr>
        <b/>
        <sz val="12"/>
        <color rgb="FFFF0000"/>
        <rFont val="游ゴシック"/>
        <family val="3"/>
        <charset val="128"/>
        <scheme val="minor"/>
      </rPr>
      <t>※必須※</t>
    </r>
    <phoneticPr fontId="2"/>
  </si>
  <si>
    <r>
      <t xml:space="preserve">給電機能の有無
</t>
    </r>
    <r>
      <rPr>
        <b/>
        <sz val="12"/>
        <color rgb="FFFF0000"/>
        <rFont val="游ゴシック"/>
        <family val="3"/>
        <charset val="128"/>
        <scheme val="minor"/>
      </rPr>
      <t>※必須※</t>
    </r>
    <r>
      <rPr>
        <b/>
        <sz val="12"/>
        <color theme="1"/>
        <rFont val="游ゴシック"/>
        <family val="3"/>
        <charset val="128"/>
        <scheme val="minor"/>
      </rPr>
      <t>　　　</t>
    </r>
    <phoneticPr fontId="2"/>
  </si>
  <si>
    <r>
      <t xml:space="preserve">CEV車両本体価格(税抜)
</t>
    </r>
    <r>
      <rPr>
        <b/>
        <sz val="12"/>
        <color rgb="FFFF0000"/>
        <rFont val="游ゴシック"/>
        <family val="3"/>
        <charset val="128"/>
        <scheme val="minor"/>
      </rPr>
      <t>※必須※</t>
    </r>
    <phoneticPr fontId="2"/>
  </si>
  <si>
    <r>
      <t xml:space="preserve">充放電設備事業について既に申請済みである
</t>
    </r>
    <r>
      <rPr>
        <b/>
        <sz val="12"/>
        <color rgb="FFFF0000"/>
        <rFont val="游ゴシック"/>
        <family val="3"/>
        <charset val="128"/>
        <scheme val="minor"/>
      </rPr>
      <t>※必須※</t>
    </r>
    <phoneticPr fontId="2"/>
  </si>
  <si>
    <t>交付
申請額</t>
    <phoneticPr fontId="2"/>
  </si>
  <si>
    <t>・C~Q列までは必ず入力し、R列に交付申請額が表示されていることを確認してください。</t>
    <rPh sb="4" eb="5">
      <t>レツ</t>
    </rPh>
    <rPh sb="8" eb="9">
      <t>カナラ</t>
    </rPh>
    <rPh sb="10" eb="12">
      <t>ニュウリョク</t>
    </rPh>
    <rPh sb="15" eb="16">
      <t>レツ</t>
    </rPh>
    <rPh sb="17" eb="22">
      <t>コウフシンセイガク</t>
    </rPh>
    <rPh sb="23" eb="25">
      <t>ヒョウジ</t>
    </rPh>
    <rPh sb="33" eb="35">
      <t>カクニン</t>
    </rPh>
    <phoneticPr fontId="2"/>
  </si>
  <si>
    <t>東京都新宿区西新宿●丁目●-●</t>
    <phoneticPr fontId="2"/>
  </si>
  <si>
    <r>
      <t xml:space="preserve">交付決定日
</t>
    </r>
    <r>
      <rPr>
        <b/>
        <sz val="12"/>
        <color rgb="FFFF0000"/>
        <rFont val="游ゴシック"/>
        <family val="3"/>
        <charset val="128"/>
        <scheme val="minor"/>
      </rPr>
      <t>※必須※</t>
    </r>
    <rPh sb="7" eb="9">
      <t>ヒッス</t>
    </rPh>
    <phoneticPr fontId="2"/>
  </si>
  <si>
    <r>
      <t xml:space="preserve">交付決定番号
</t>
    </r>
    <r>
      <rPr>
        <b/>
        <sz val="12"/>
        <color rgb="FFFF0000"/>
        <rFont val="游ゴシック"/>
        <family val="3"/>
        <charset val="128"/>
        <scheme val="minor"/>
      </rPr>
      <t>※必須※</t>
    </r>
    <phoneticPr fontId="2"/>
  </si>
  <si>
    <r>
      <t xml:space="preserve">車台番号
</t>
    </r>
    <r>
      <rPr>
        <b/>
        <sz val="12"/>
        <color rgb="FFFF0000"/>
        <rFont val="游ゴシック"/>
        <family val="3"/>
        <charset val="128"/>
        <scheme val="minor"/>
      </rPr>
      <t>※必須※</t>
    </r>
    <phoneticPr fontId="2"/>
  </si>
  <si>
    <r>
      <t xml:space="preserve">給電機能の有無
</t>
    </r>
    <r>
      <rPr>
        <b/>
        <sz val="12"/>
        <color rgb="FFFF0000"/>
        <rFont val="游ゴシック"/>
        <family val="3"/>
        <charset val="128"/>
        <scheme val="minor"/>
      </rPr>
      <t>※必須※</t>
    </r>
    <r>
      <rPr>
        <b/>
        <sz val="12"/>
        <color theme="1"/>
        <rFont val="游ゴシック"/>
        <family val="3"/>
        <charset val="128"/>
        <scheme val="minor"/>
      </rPr>
      <t>　</t>
    </r>
    <phoneticPr fontId="2"/>
  </si>
  <si>
    <r>
      <t xml:space="preserve">登録番号(ナンバー)
</t>
    </r>
    <r>
      <rPr>
        <b/>
        <sz val="12"/>
        <color rgb="FFFF0000"/>
        <rFont val="游ゴシック"/>
        <family val="3"/>
        <charset val="128"/>
        <scheme val="minor"/>
      </rPr>
      <t>※必須※</t>
    </r>
    <phoneticPr fontId="2"/>
  </si>
  <si>
    <r>
      <t xml:space="preserve">初度登録日等
</t>
    </r>
    <r>
      <rPr>
        <b/>
        <sz val="12"/>
        <color rgb="FFFF0000"/>
        <rFont val="游ゴシック"/>
        <family val="3"/>
        <charset val="128"/>
        <scheme val="minor"/>
      </rPr>
      <t>※必須※</t>
    </r>
    <rPh sb="5" eb="6">
      <t>トウ</t>
    </rPh>
    <phoneticPr fontId="2"/>
  </si>
  <si>
    <r>
      <t xml:space="preserve">使用の本拠の位置
</t>
    </r>
    <r>
      <rPr>
        <b/>
        <sz val="12"/>
        <color rgb="FFFF0000"/>
        <rFont val="游ゴシック"/>
        <family val="3"/>
        <charset val="128"/>
        <scheme val="minor"/>
      </rPr>
      <t>※必須※</t>
    </r>
    <phoneticPr fontId="2"/>
  </si>
  <si>
    <r>
      <t xml:space="preserve">車台番号
</t>
    </r>
    <r>
      <rPr>
        <b/>
        <sz val="12"/>
        <color rgb="FFFF0000"/>
        <rFont val="游ゴシック"/>
        <family val="3"/>
        <charset val="128"/>
        <scheme val="minor"/>
      </rPr>
      <t>※必須※</t>
    </r>
    <rPh sb="1" eb="2">
      <t>ダイ</t>
    </rPh>
    <rPh sb="6" eb="8">
      <t>ヒッス</t>
    </rPh>
    <phoneticPr fontId="2"/>
  </si>
  <si>
    <t>R8</t>
    <phoneticPr fontId="2"/>
  </si>
  <si>
    <t>充放電設備事業の交付申請日</t>
    <phoneticPr fontId="2"/>
  </si>
  <si>
    <t>（車検証をもとに記載）</t>
    <phoneticPr fontId="10"/>
  </si>
  <si>
    <t>・１回の申請で最大５０台までまとめて申請することが可能です。（50台を超える場合は、２回以上に分けて申請してください。）</t>
    <rPh sb="2" eb="3">
      <t>カイ</t>
    </rPh>
    <rPh sb="4" eb="6">
      <t>シンセイ</t>
    </rPh>
    <rPh sb="7" eb="9">
      <t>サイダイ</t>
    </rPh>
    <rPh sb="11" eb="12">
      <t>ダイ</t>
    </rPh>
    <rPh sb="18" eb="20">
      <t>シンセイ</t>
    </rPh>
    <rPh sb="25" eb="27">
      <t>カノウ</t>
    </rPh>
    <rPh sb="33" eb="34">
      <t>ダイ</t>
    </rPh>
    <rPh sb="35" eb="36">
      <t>コ</t>
    </rPh>
    <rPh sb="38" eb="40">
      <t>バアイ</t>
    </rPh>
    <rPh sb="43" eb="44">
      <t>カイ</t>
    </rPh>
    <rPh sb="44" eb="46">
      <t>イジョウ</t>
    </rPh>
    <rPh sb="47" eb="48">
      <t>ワ</t>
    </rPh>
    <rPh sb="50" eb="52">
      <t>シンセイ</t>
    </rPh>
    <phoneticPr fontId="2"/>
  </si>
  <si>
    <t>EV、PHEV、FCVに関する情報(わ・れナンバーの車)_20260430版</t>
    <rPh sb="12" eb="13">
      <t>カン</t>
    </rPh>
    <rPh sb="15" eb="17">
      <t>ジョウホウ</t>
    </rPh>
    <rPh sb="26" eb="27">
      <t>クルマ</t>
    </rPh>
    <rPh sb="37" eb="38">
      <t>バン</t>
    </rPh>
    <phoneticPr fontId="3"/>
  </si>
  <si>
    <t>EV,PHEV,FCVに関する情報(わ・れ以外実績報告)_20260430版</t>
    <rPh sb="12" eb="13">
      <t>カン</t>
    </rPh>
    <rPh sb="15" eb="17">
      <t>ジョウホウ</t>
    </rPh>
    <rPh sb="21" eb="23">
      <t>イガイ</t>
    </rPh>
    <rPh sb="23" eb="25">
      <t>ジッセキ</t>
    </rPh>
    <rPh sb="25" eb="27">
      <t>ホウコク</t>
    </rPh>
    <phoneticPr fontId="3"/>
  </si>
  <si>
    <r>
      <t>・車名・グレード、車両本体価格等の記載に当たっては、一般社団法人次世代自動車振興センターホームページの</t>
    </r>
    <r>
      <rPr>
        <b/>
        <u/>
        <sz val="16"/>
        <color rgb="FF00B0F0"/>
        <rFont val="游ゴシック"/>
        <family val="3"/>
        <charset val="128"/>
        <scheme val="minor"/>
      </rPr>
      <t>補助対象車両一覧</t>
    </r>
    <r>
      <rPr>
        <b/>
        <sz val="16"/>
        <color theme="1"/>
        <rFont val="游ゴシック"/>
        <family val="3"/>
        <charset val="128"/>
        <scheme val="minor"/>
      </rPr>
      <t>を御参照ください。</t>
    </r>
    <rPh sb="9" eb="15">
      <t>シャリョウホンタイカカク</t>
    </rPh>
    <rPh sb="15" eb="16">
      <t>トウ</t>
    </rPh>
    <rPh sb="17" eb="19">
      <t>キサイ</t>
    </rPh>
    <rPh sb="20" eb="21">
      <t>ア</t>
    </rPh>
    <rPh sb="26" eb="32">
      <t>イッパンシャダンホウジン</t>
    </rPh>
    <rPh sb="32" eb="38">
      <t>ジセダイジドウシャ</t>
    </rPh>
    <rPh sb="38" eb="40">
      <t>シンコウ</t>
    </rPh>
    <rPh sb="51" eb="59">
      <t>ホジョタイショウシャリョウイチラン</t>
    </rPh>
    <rPh sb="60" eb="63">
      <t>ゴサンショウ</t>
    </rPh>
    <phoneticPr fontId="2"/>
  </si>
  <si>
    <t>特別区/その他</t>
    <phoneticPr fontId="2"/>
  </si>
  <si>
    <r>
      <t>・車名・グレード、車両本体価格等の記載に当たっては、一般社団法人次世代自動車振興センターホームページの</t>
    </r>
    <r>
      <rPr>
        <b/>
        <u/>
        <sz val="16"/>
        <color rgb="FF00B0F0"/>
        <rFont val="游ゴシック"/>
        <family val="3"/>
        <charset val="128"/>
        <scheme val="minor"/>
      </rPr>
      <t>補助対象車両一覧</t>
    </r>
    <r>
      <rPr>
        <b/>
        <sz val="16"/>
        <color theme="1"/>
        <rFont val="游ゴシック"/>
        <family val="3"/>
        <charset val="128"/>
        <scheme val="minor"/>
      </rPr>
      <t>を御参照ください。</t>
    </r>
    <rPh sb="9" eb="15">
      <t>シャリョウホンタイカカク</t>
    </rPh>
    <rPh sb="15" eb="16">
      <t>トウ</t>
    </rPh>
    <rPh sb="17" eb="19">
      <t>キサイ</t>
    </rPh>
    <rPh sb="20" eb="21">
      <t>ア</t>
    </rPh>
    <rPh sb="26" eb="32">
      <t>イッパンシャダンホウジン</t>
    </rPh>
    <rPh sb="32" eb="38">
      <t>ジセダイジドウシャ</t>
    </rPh>
    <rPh sb="38" eb="40">
      <t>シンコウ</t>
    </rPh>
    <rPh sb="51" eb="59">
      <t>ホジョタイショウシャリョウイチラン</t>
    </rPh>
    <rPh sb="60" eb="63">
      <t>ゴサンショウ</t>
    </rPh>
    <phoneticPr fontId="18"/>
  </si>
  <si>
    <t>EV,PHEV,FCVに関する情報 (わ・れ以外交付申請)_20260430版</t>
    <rPh sb="12" eb="13">
      <t>カン</t>
    </rPh>
    <rPh sb="15" eb="17">
      <t>ジョウホウ</t>
    </rPh>
    <rPh sb="22" eb="24">
      <t>イガイ</t>
    </rPh>
    <rPh sb="24" eb="26">
      <t>コウフ</t>
    </rPh>
    <rPh sb="26" eb="28">
      <t>シンセイ</t>
    </rPh>
    <phoneticPr fontId="3"/>
  </si>
  <si>
    <t>はい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</si>
</sst>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22"/>
      <color theme="1"/>
      <name val="游ゴシック"/>
      <family val="3"/>
      <charset val="128"/>
      <scheme val="minor"/>
    </font>
    <font>
      <sz val="22"/>
      <color theme="1"/>
      <name val="游ゴシック"/>
      <family val="2"/>
      <charset val="128"/>
      <scheme val="minor"/>
    </font>
    <font>
      <b/>
      <sz val="12"/>
      <color rgb="FFFF0000"/>
      <name val="游ゴシック"/>
      <family val="3"/>
      <charset val="128"/>
      <scheme val="minor"/>
    </font>
    <font>
      <sz val="16"/>
      <color theme="1"/>
      <name val="游ゴシック"/>
      <family val="3"/>
      <charset val="128"/>
      <scheme val="minor"/>
    </font>
    <font>
      <sz val="10"/>
      <color theme="1"/>
      <name val="ＭＳ 明朝"/>
      <family val="1"/>
      <charset val="128"/>
    </font>
    <font>
      <sz val="16"/>
      <color theme="1"/>
      <name val="游ゴシック"/>
      <family val="2"/>
      <charset val="128"/>
      <scheme val="minor"/>
    </font>
    <font>
      <sz val="16"/>
      <color theme="1"/>
      <name val="游ゴシック"/>
      <family val="2"/>
      <scheme val="minor"/>
    </font>
    <font>
      <sz val="11"/>
      <color theme="1"/>
      <name val="游ゴシック"/>
      <family val="3"/>
      <charset val="128"/>
      <scheme val="minor"/>
    </font>
    <font>
      <b/>
      <sz val="11"/>
      <color rgb="FFFF0000"/>
      <name val="游ゴシック"/>
      <family val="3"/>
      <charset val="128"/>
      <scheme val="minor"/>
    </font>
    <font>
      <b/>
      <sz val="16"/>
      <color rgb="FFFF0000"/>
      <name val="游ゴシック"/>
      <family val="3"/>
      <charset val="128"/>
      <scheme val="minor"/>
    </font>
    <font>
      <b/>
      <sz val="11"/>
      <color indexed="10"/>
      <name val="游ゴシック"/>
      <family val="3"/>
      <charset val="128"/>
      <scheme val="minor"/>
    </font>
    <font>
      <b/>
      <sz val="16"/>
      <color indexed="10"/>
      <name val="游ゴシック"/>
      <family val="3"/>
      <charset val="128"/>
      <scheme val="minor"/>
    </font>
    <font>
      <sz val="11"/>
      <color rgb="FF000000"/>
      <name val="メイリオ"/>
      <family val="3"/>
      <charset val="128"/>
    </font>
    <font>
      <sz val="11"/>
      <name val="メイリオ"/>
      <family val="3"/>
      <charset val="128"/>
    </font>
    <font>
      <sz val="11"/>
      <color theme="1"/>
      <name val="メイリオ"/>
      <family val="3"/>
      <charset val="128"/>
    </font>
    <font>
      <sz val="12"/>
      <color rgb="FF1D1C1A"/>
      <name val="游ゴシック"/>
      <family val="3"/>
      <charset val="128"/>
      <scheme val="minor"/>
    </font>
    <font>
      <sz val="10"/>
      <color rgb="FF1D1C1A"/>
      <name val="游ゴシック"/>
      <family val="3"/>
      <charset val="128"/>
      <scheme val="minor"/>
    </font>
    <font>
      <sz val="12"/>
      <color rgb="FFFF0000"/>
      <name val="游ゴシック"/>
      <family val="3"/>
      <charset val="128"/>
      <scheme val="minor"/>
    </font>
    <font>
      <b/>
      <sz val="22"/>
      <color theme="1"/>
      <name val="游ゴシック"/>
      <family val="3"/>
      <charset val="128"/>
      <scheme val="minor"/>
    </font>
    <font>
      <sz val="9"/>
      <color indexed="81"/>
      <name val="游ゴシック"/>
      <family val="3"/>
      <charset val="128"/>
      <scheme val="minor"/>
    </font>
    <font>
      <b/>
      <sz val="12"/>
      <color theme="1"/>
      <name val="游ゴシック"/>
      <family val="3"/>
      <charset val="128"/>
      <scheme val="minor"/>
    </font>
    <font>
      <b/>
      <sz val="14"/>
      <color indexed="81"/>
      <name val="游ゴシック"/>
      <family val="3"/>
      <charset val="128"/>
      <scheme val="minor"/>
    </font>
    <font>
      <sz val="14"/>
      <color indexed="81"/>
      <name val="MS P ゴシック"/>
      <family val="3"/>
      <charset val="128"/>
    </font>
    <font>
      <b/>
      <sz val="14"/>
      <color indexed="81"/>
      <name val="MS P ゴシック"/>
      <family val="3"/>
      <charset val="128"/>
    </font>
    <font>
      <b/>
      <sz val="16"/>
      <color theme="1"/>
      <name val="游ゴシック"/>
      <family val="3"/>
      <charset val="128"/>
      <scheme val="minor"/>
    </font>
    <font>
      <b/>
      <sz val="12"/>
      <color rgb="FF000000"/>
      <name val="游ゴシック"/>
      <family val="3"/>
      <charset val="128"/>
    </font>
    <font>
      <b/>
      <sz val="12"/>
      <color rgb="FFFF0000"/>
      <name val="游ゴシック"/>
      <family val="3"/>
      <charset val="128"/>
    </font>
    <font>
      <b/>
      <u/>
      <sz val="16"/>
      <color rgb="FF00B0F0"/>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B8D3EF"/>
        <bgColor rgb="FF000000"/>
      </patternFill>
    </fill>
  </fills>
  <borders count="34">
    <border>
      <left/>
      <right/>
      <top/>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medium">
        <color indexed="64"/>
      </right>
      <top/>
      <bottom style="dotted">
        <color theme="0" tint="-0.499984740745262"/>
      </bottom>
      <diagonal/>
    </border>
    <border>
      <left style="medium">
        <color indexed="64"/>
      </left>
      <right style="thin">
        <color indexed="64"/>
      </right>
      <top/>
      <bottom style="dotted">
        <color theme="0" tint="-0.499984740745262"/>
      </bottom>
      <diagonal/>
    </border>
    <border>
      <left style="thin">
        <color indexed="64"/>
      </left>
      <right style="thin">
        <color indexed="64"/>
      </right>
      <top/>
      <bottom style="dotted">
        <color theme="0" tint="-0.499984740745262"/>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thin">
        <color auto="1"/>
      </left>
      <right/>
      <top style="medium">
        <color indexed="64"/>
      </top>
      <bottom style="thin">
        <color indexed="64"/>
      </bottom>
      <diagonal/>
    </border>
    <border>
      <left style="thin">
        <color auto="1"/>
      </left>
      <right/>
      <top style="thin">
        <color indexed="64"/>
      </top>
      <bottom style="double">
        <color indexed="64"/>
      </bottom>
      <diagonal/>
    </border>
    <border>
      <left style="thin">
        <color indexed="64"/>
      </left>
      <right/>
      <top/>
      <bottom style="dotted">
        <color theme="0" tint="-0.499984740745262"/>
      </bottom>
      <diagonal/>
    </border>
    <border>
      <left/>
      <right style="thin">
        <color auto="1"/>
      </right>
      <top style="medium">
        <color indexed="64"/>
      </top>
      <bottom style="thin">
        <color indexed="64"/>
      </bottom>
      <diagonal/>
    </border>
    <border>
      <left/>
      <right style="thin">
        <color auto="1"/>
      </right>
      <top style="thin">
        <color indexed="64"/>
      </top>
      <bottom style="double">
        <color indexed="64"/>
      </bottom>
      <diagonal/>
    </border>
    <border>
      <left/>
      <right style="thin">
        <color indexed="64"/>
      </right>
      <top/>
      <bottom style="dotted">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5" fillId="0" borderId="1" xfId="1" applyFont="1" applyBorder="1" applyProtection="1">
      <alignment vertical="center"/>
      <protection locked="0"/>
    </xf>
    <xf numFmtId="14" fontId="5" fillId="0" borderId="1" xfId="1" applyNumberFormat="1" applyFont="1" applyBorder="1" applyProtection="1">
      <alignment vertical="center"/>
      <protection locked="0"/>
    </xf>
    <xf numFmtId="0" fontId="5" fillId="0" borderId="4" xfId="1" applyFont="1" applyBorder="1" applyProtection="1">
      <alignment vertical="center"/>
      <protection locked="0"/>
    </xf>
    <xf numFmtId="14" fontId="5" fillId="0" borderId="4" xfId="1" applyNumberFormat="1" applyFont="1" applyBorder="1" applyProtection="1">
      <alignment vertical="center"/>
      <protection locked="0"/>
    </xf>
    <xf numFmtId="0" fontId="5" fillId="0" borderId="5" xfId="1" applyFont="1" applyBorder="1" applyProtection="1">
      <alignment vertical="center"/>
      <protection locked="0"/>
    </xf>
    <xf numFmtId="14" fontId="5" fillId="0" borderId="5" xfId="1" applyNumberFormat="1" applyFont="1" applyBorder="1" applyProtection="1">
      <alignment vertical="center"/>
      <protection locked="0"/>
    </xf>
    <xf numFmtId="0" fontId="5" fillId="0" borderId="18" xfId="1" applyFont="1" applyBorder="1" applyAlignment="1" applyProtection="1">
      <alignment vertical="center" wrapText="1"/>
      <protection locked="0"/>
    </xf>
    <xf numFmtId="0" fontId="18" fillId="0" borderId="23" xfId="0" applyFont="1" applyBorder="1" applyAlignment="1">
      <alignment horizontal="left" vertical="top"/>
    </xf>
    <xf numFmtId="0" fontId="19" fillId="0" borderId="23" xfId="0" applyFont="1" applyBorder="1" applyAlignment="1">
      <alignment vertical="center" wrapText="1"/>
    </xf>
    <xf numFmtId="0" fontId="19" fillId="0" borderId="23" xfId="0" applyFont="1" applyBorder="1" applyAlignment="1">
      <alignment vertical="top" wrapText="1"/>
    </xf>
    <xf numFmtId="0" fontId="20" fillId="0" borderId="0" xfId="0" applyFont="1">
      <alignment vertical="center"/>
    </xf>
    <xf numFmtId="0" fontId="20" fillId="0" borderId="22" xfId="0" applyFont="1" applyBorder="1">
      <alignment vertical="center"/>
    </xf>
    <xf numFmtId="0" fontId="21" fillId="0" borderId="4" xfId="1" applyFont="1" applyBorder="1" applyProtection="1">
      <alignment vertical="center"/>
      <protection locked="0"/>
    </xf>
    <xf numFmtId="38" fontId="20" fillId="0" borderId="0" xfId="3" applyFont="1">
      <alignment vertical="center"/>
    </xf>
    <xf numFmtId="38" fontId="5" fillId="0" borderId="18" xfId="3" applyFont="1" applyBorder="1" applyAlignment="1" applyProtection="1">
      <alignment vertical="center" wrapText="1"/>
      <protection locked="0"/>
    </xf>
    <xf numFmtId="0" fontId="22" fillId="0" borderId="4" xfId="1" applyFont="1" applyBorder="1" applyProtection="1">
      <alignment vertical="center"/>
      <protection locked="0"/>
    </xf>
    <xf numFmtId="14" fontId="5" fillId="0" borderId="18" xfId="1" applyNumberFormat="1" applyFont="1" applyBorder="1" applyAlignment="1" applyProtection="1">
      <alignment vertical="center" wrapText="1"/>
      <protection locked="0"/>
    </xf>
    <xf numFmtId="38" fontId="5" fillId="5" borderId="2" xfId="2" applyFont="1" applyFill="1" applyBorder="1" applyProtection="1">
      <alignment vertical="center"/>
    </xf>
    <xf numFmtId="38" fontId="5" fillId="5" borderId="18" xfId="3" applyFont="1" applyFill="1" applyBorder="1" applyProtection="1">
      <alignment vertical="center"/>
    </xf>
    <xf numFmtId="0" fontId="5" fillId="0" borderId="21" xfId="1" applyFont="1" applyBorder="1" applyAlignment="1" applyProtection="1">
      <alignment horizontal="center" vertical="center"/>
      <protection locked="0"/>
    </xf>
    <xf numFmtId="0" fontId="1" fillId="2" borderId="0" xfId="1" applyFill="1" applyProtection="1">
      <alignment vertical="center"/>
      <protection locked="0"/>
    </xf>
    <xf numFmtId="0" fontId="1" fillId="2" borderId="0" xfId="1" applyFill="1" applyAlignment="1" applyProtection="1">
      <alignment horizontal="center" vertical="center"/>
      <protection locked="0"/>
    </xf>
    <xf numFmtId="14" fontId="5" fillId="0" borderId="21" xfId="1" applyNumberFormat="1" applyFont="1" applyBorder="1" applyProtection="1">
      <alignment vertical="center"/>
      <protection locked="0"/>
    </xf>
    <xf numFmtId="38" fontId="0" fillId="2" borderId="0" xfId="2" applyFont="1" applyFill="1" applyBorder="1" applyProtection="1">
      <alignment vertical="center"/>
      <protection locked="0"/>
    </xf>
    <xf numFmtId="0" fontId="1" fillId="6" borderId="0" xfId="1" applyFill="1" applyProtection="1">
      <alignment vertical="center"/>
      <protection locked="0"/>
    </xf>
    <xf numFmtId="0" fontId="1" fillId="2" borderId="0" xfId="1" applyFill="1">
      <alignment vertical="center"/>
    </xf>
    <xf numFmtId="0" fontId="9" fillId="2" borderId="0" xfId="1" applyFont="1" applyFill="1" applyAlignment="1">
      <alignment horizontal="left" vertical="top"/>
    </xf>
    <xf numFmtId="0" fontId="11" fillId="2" borderId="0" xfId="1" applyFont="1" applyFill="1" applyAlignment="1">
      <alignment horizontal="left" vertical="center"/>
    </xf>
    <xf numFmtId="0" fontId="1" fillId="2" borderId="0" xfId="1" applyFill="1" applyAlignment="1">
      <alignment horizontal="left" vertical="center"/>
    </xf>
    <xf numFmtId="38" fontId="0" fillId="2" borderId="0" xfId="2" applyFont="1" applyFill="1" applyBorder="1" applyProtection="1">
      <alignment vertical="center"/>
    </xf>
    <xf numFmtId="0" fontId="14" fillId="2" borderId="0" xfId="1" applyFont="1" applyFill="1">
      <alignment vertical="center"/>
    </xf>
    <xf numFmtId="0" fontId="15" fillId="2" borderId="0" xfId="1" applyFont="1" applyFill="1" applyAlignment="1">
      <alignment horizontal="left" vertical="top"/>
    </xf>
    <xf numFmtId="0" fontId="15" fillId="2" borderId="0" xfId="1" applyFont="1" applyFill="1" applyAlignment="1">
      <alignment horizontal="center" vertical="center"/>
    </xf>
    <xf numFmtId="0" fontId="15" fillId="2" borderId="0" xfId="1" applyFont="1" applyFill="1" applyAlignment="1">
      <alignment horizontal="left" vertical="center"/>
    </xf>
    <xf numFmtId="0" fontId="14" fillId="2" borderId="0" xfId="1" applyFont="1" applyFill="1" applyAlignment="1">
      <alignment horizontal="left" vertical="center"/>
    </xf>
    <xf numFmtId="0" fontId="30" fillId="2" borderId="0" xfId="1" applyFont="1" applyFill="1" applyAlignment="1">
      <alignment horizontal="left" vertical="top"/>
    </xf>
    <xf numFmtId="0" fontId="11" fillId="2" borderId="0" xfId="1" applyFont="1" applyFill="1" applyAlignment="1">
      <alignment horizontal="center" vertical="center"/>
    </xf>
    <xf numFmtId="0" fontId="9" fillId="2" borderId="0" xfId="1" applyFont="1" applyFill="1" applyAlignment="1">
      <alignment horizontal="center" vertical="center"/>
    </xf>
    <xf numFmtId="0" fontId="13" fillId="2" borderId="0" xfId="1" applyFont="1" applyFill="1">
      <alignment vertical="center"/>
    </xf>
    <xf numFmtId="38" fontId="12" fillId="2" borderId="0" xfId="2" applyFont="1" applyFill="1" applyBorder="1" applyProtection="1">
      <alignment vertical="center"/>
    </xf>
    <xf numFmtId="0" fontId="9" fillId="2" borderId="28" xfId="1" applyFont="1" applyFill="1" applyBorder="1" applyAlignment="1">
      <alignment horizontal="left" vertical="top"/>
    </xf>
    <xf numFmtId="0" fontId="0" fillId="0" borderId="0" xfId="1" applyFont="1">
      <alignment vertical="center"/>
    </xf>
    <xf numFmtId="0" fontId="1" fillId="0" borderId="0" xfId="1">
      <alignment vertical="center"/>
    </xf>
    <xf numFmtId="0" fontId="13" fillId="0" borderId="0" xfId="1" applyFont="1">
      <alignment vertical="center"/>
    </xf>
    <xf numFmtId="38" fontId="0" fillId="0" borderId="0" xfId="2" applyFont="1" applyFill="1" applyBorder="1" applyProtection="1">
      <alignment vertical="center"/>
    </xf>
    <xf numFmtId="0" fontId="1" fillId="2" borderId="0" xfId="1" applyFill="1" applyAlignment="1">
      <alignment horizontal="center" vertical="center"/>
    </xf>
    <xf numFmtId="0" fontId="26" fillId="3" borderId="27" xfId="1" applyFont="1" applyFill="1" applyBorder="1" applyAlignment="1">
      <alignment horizontal="center" vertical="center" wrapText="1"/>
    </xf>
    <xf numFmtId="0" fontId="26" fillId="3" borderId="12" xfId="1" applyFont="1" applyFill="1" applyBorder="1" applyAlignment="1">
      <alignment horizontal="center" vertical="center" wrapText="1"/>
    </xf>
    <xf numFmtId="0" fontId="26" fillId="3" borderId="16" xfId="1" applyFont="1" applyFill="1" applyBorder="1" applyAlignment="1">
      <alignment horizontal="center" vertical="center" wrapText="1"/>
    </xf>
    <xf numFmtId="0" fontId="5" fillId="4" borderId="13" xfId="1" applyFont="1" applyFill="1" applyBorder="1" applyAlignment="1">
      <alignment horizontal="center" vertical="center"/>
    </xf>
    <xf numFmtId="0" fontId="5" fillId="4" borderId="20" xfId="1" applyFont="1" applyFill="1" applyBorder="1" applyAlignment="1">
      <alignment horizontal="center" vertical="center"/>
    </xf>
    <xf numFmtId="0" fontId="5" fillId="4" borderId="14" xfId="1" applyFont="1" applyFill="1" applyBorder="1">
      <alignment vertical="center"/>
    </xf>
    <xf numFmtId="14" fontId="5" fillId="4" borderId="14" xfId="1" applyNumberFormat="1" applyFont="1" applyFill="1" applyBorder="1">
      <alignment vertical="center"/>
    </xf>
    <xf numFmtId="38" fontId="5" fillId="4" borderId="17" xfId="3" applyFont="1" applyFill="1" applyBorder="1" applyProtection="1">
      <alignment vertical="center"/>
    </xf>
    <xf numFmtId="0" fontId="5" fillId="4" borderId="17" xfId="1" applyFont="1" applyFill="1" applyBorder="1">
      <alignment vertical="center"/>
    </xf>
    <xf numFmtId="0" fontId="23" fillId="4" borderId="17" xfId="1" applyFont="1" applyFill="1" applyBorder="1">
      <alignment vertical="center"/>
    </xf>
    <xf numFmtId="14" fontId="23" fillId="4" borderId="17" xfId="1" applyNumberFormat="1" applyFont="1" applyFill="1" applyBorder="1">
      <alignment vertical="center"/>
    </xf>
    <xf numFmtId="38" fontId="5" fillId="4" borderId="15" xfId="3" applyFont="1" applyFill="1" applyBorder="1" applyProtection="1">
      <alignment vertical="center"/>
    </xf>
    <xf numFmtId="0" fontId="5" fillId="0" borderId="3" xfId="1" applyFont="1" applyBorder="1" applyAlignment="1">
      <alignment horizontal="center" vertical="center"/>
    </xf>
    <xf numFmtId="0" fontId="16" fillId="2" borderId="0" xfId="1" applyFont="1" applyFill="1">
      <alignment vertical="center"/>
    </xf>
    <xf numFmtId="0" fontId="17" fillId="2" borderId="0" xfId="1" applyFont="1" applyFill="1" applyAlignment="1">
      <alignment horizontal="left" vertical="top"/>
    </xf>
    <xf numFmtId="0" fontId="17" fillId="2" borderId="0" xfId="1" applyFont="1" applyFill="1" applyAlignment="1">
      <alignment horizontal="left" vertical="center"/>
    </xf>
    <xf numFmtId="0" fontId="1" fillId="2" borderId="6" xfId="1" applyFill="1" applyBorder="1" applyAlignment="1">
      <alignment horizontal="center" vertical="center"/>
    </xf>
    <xf numFmtId="0" fontId="1" fillId="2" borderId="9" xfId="1" applyFill="1" applyBorder="1" applyAlignment="1">
      <alignment horizontal="center" vertical="center"/>
    </xf>
    <xf numFmtId="0" fontId="26" fillId="3" borderId="11" xfId="1" applyFont="1" applyFill="1" applyBorder="1" applyAlignment="1">
      <alignment horizontal="center" vertical="center" wrapText="1"/>
    </xf>
    <xf numFmtId="0" fontId="26" fillId="3" borderId="19" xfId="1" applyFont="1" applyFill="1" applyBorder="1" applyAlignment="1">
      <alignment horizontal="center" vertical="center" wrapText="1"/>
    </xf>
    <xf numFmtId="0" fontId="31" fillId="7" borderId="12" xfId="1" applyFont="1" applyFill="1" applyBorder="1" applyAlignment="1">
      <alignment horizontal="center" vertical="center" wrapText="1"/>
    </xf>
    <xf numFmtId="0" fontId="1" fillId="2" borderId="7" xfId="1" applyFill="1" applyBorder="1" applyAlignment="1">
      <alignment horizontal="center" vertical="center"/>
    </xf>
    <xf numFmtId="0" fontId="1" fillId="2" borderId="7" xfId="1" applyFill="1" applyBorder="1">
      <alignment vertical="center"/>
    </xf>
    <xf numFmtId="0" fontId="6" fillId="2" borderId="7" xfId="1" applyFont="1" applyFill="1" applyBorder="1">
      <alignment vertical="center"/>
    </xf>
    <xf numFmtId="0" fontId="1" fillId="2" borderId="8" xfId="1" applyFill="1" applyBorder="1" applyAlignment="1">
      <alignment horizontal="center" vertical="center"/>
    </xf>
    <xf numFmtId="38" fontId="6" fillId="2" borderId="0" xfId="1" applyNumberFormat="1" applyFont="1" applyFill="1">
      <alignment vertical="center"/>
    </xf>
    <xf numFmtId="38" fontId="6" fillId="0" borderId="0" xfId="1" applyNumberFormat="1" applyFont="1" applyAlignment="1">
      <alignment horizontal="center" vertical="center"/>
    </xf>
    <xf numFmtId="0" fontId="1" fillId="2" borderId="10" xfId="1" applyFill="1" applyBorder="1" applyAlignment="1">
      <alignment horizontal="center" vertical="center"/>
    </xf>
    <xf numFmtId="0" fontId="1" fillId="2" borderId="10" xfId="1" applyFill="1" applyBorder="1">
      <alignment vertical="center"/>
    </xf>
    <xf numFmtId="0" fontId="6" fillId="2" borderId="10" xfId="1" applyFont="1" applyFill="1" applyBorder="1">
      <alignment vertical="center"/>
    </xf>
    <xf numFmtId="38" fontId="6" fillId="2" borderId="10" xfId="1" applyNumberFormat="1" applyFont="1" applyFill="1" applyBorder="1">
      <alignment vertical="center"/>
    </xf>
    <xf numFmtId="38" fontId="6" fillId="2" borderId="10" xfId="2" applyFont="1" applyFill="1" applyBorder="1" applyAlignment="1" applyProtection="1">
      <alignment vertical="center"/>
    </xf>
    <xf numFmtId="0" fontId="6" fillId="2" borderId="7" xfId="1" applyFont="1" applyFill="1" applyBorder="1" applyAlignment="1">
      <alignment horizontal="center" vertical="center"/>
    </xf>
    <xf numFmtId="38" fontId="6" fillId="0" borderId="10" xfId="1" applyNumberFormat="1" applyFont="1" applyBorder="1">
      <alignment vertical="center"/>
    </xf>
    <xf numFmtId="38" fontId="6" fillId="0" borderId="10" xfId="1" applyNumberFormat="1" applyFont="1" applyBorder="1" applyAlignment="1">
      <alignment horizontal="center" vertical="center"/>
    </xf>
    <xf numFmtId="0" fontId="17" fillId="2" borderId="0" xfId="1" applyFont="1" applyFill="1" applyAlignment="1">
      <alignment horizontal="center" vertical="center"/>
    </xf>
    <xf numFmtId="0" fontId="16" fillId="2" borderId="0" xfId="1" applyFont="1" applyFill="1" applyAlignment="1">
      <alignment horizontal="left" vertical="center"/>
    </xf>
    <xf numFmtId="0" fontId="4" fillId="3" borderId="11" xfId="1" applyFont="1" applyFill="1" applyBorder="1" applyAlignment="1">
      <alignment horizontal="center" vertical="center" wrapText="1"/>
    </xf>
    <xf numFmtId="0" fontId="5" fillId="4" borderId="20" xfId="1" applyFont="1" applyFill="1" applyBorder="1">
      <alignment vertical="center"/>
    </xf>
    <xf numFmtId="0" fontId="24" fillId="2" borderId="7" xfId="1" applyFont="1" applyFill="1" applyBorder="1">
      <alignment vertical="center"/>
    </xf>
    <xf numFmtId="0" fontId="5" fillId="0" borderId="30" xfId="1" applyFont="1" applyBorder="1" applyProtection="1">
      <alignment vertical="center"/>
      <protection locked="0"/>
    </xf>
    <xf numFmtId="38" fontId="5" fillId="0" borderId="29" xfId="3" applyFont="1" applyBorder="1" applyAlignment="1" applyProtection="1">
      <alignment vertical="center" wrapText="1"/>
      <protection locked="0"/>
    </xf>
    <xf numFmtId="0" fontId="24" fillId="2" borderId="31" xfId="1" applyFont="1" applyFill="1" applyBorder="1" applyAlignment="1">
      <alignment horizontal="center" vertical="center"/>
    </xf>
    <xf numFmtId="38" fontId="6" fillId="0" borderId="33" xfId="1" applyNumberFormat="1" applyFont="1" applyBorder="1" applyAlignment="1">
      <alignment horizontal="center" vertical="center"/>
    </xf>
    <xf numFmtId="14" fontId="5" fillId="0" borderId="29" xfId="1" applyNumberFormat="1" applyFont="1" applyBorder="1" applyAlignment="1" applyProtection="1">
      <alignment vertical="center" wrapText="1"/>
      <protection locked="0"/>
    </xf>
    <xf numFmtId="0" fontId="9" fillId="2" borderId="10" xfId="1" applyFont="1" applyFill="1" applyBorder="1" applyAlignment="1">
      <alignment horizontal="left" vertical="top"/>
    </xf>
    <xf numFmtId="0" fontId="1" fillId="0" borderId="10" xfId="1" applyBorder="1">
      <alignment vertical="center"/>
    </xf>
    <xf numFmtId="0" fontId="5" fillId="5" borderId="4" xfId="1" applyFont="1" applyFill="1" applyBorder="1" applyAlignment="1">
      <alignment vertical="center" wrapText="1"/>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11" fillId="2" borderId="26" xfId="1" applyFont="1" applyFill="1" applyBorder="1" applyAlignment="1">
      <alignment horizontal="center" vertical="center"/>
    </xf>
    <xf numFmtId="0" fontId="11" fillId="2" borderId="24" xfId="1" applyFont="1" applyFill="1" applyBorder="1" applyAlignment="1">
      <alignment horizontal="center" vertical="center"/>
    </xf>
    <xf numFmtId="0" fontId="11" fillId="2" borderId="25" xfId="1" applyFont="1" applyFill="1" applyBorder="1" applyAlignment="1">
      <alignment horizontal="center" vertical="center"/>
    </xf>
    <xf numFmtId="0" fontId="24" fillId="2" borderId="31" xfId="1" applyFont="1" applyFill="1" applyBorder="1" applyAlignment="1">
      <alignment horizontal="center" vertical="center"/>
    </xf>
    <xf numFmtId="0" fontId="24" fillId="2" borderId="32" xfId="1" applyFont="1" applyFill="1" applyBorder="1" applyAlignment="1">
      <alignment horizontal="center" vertical="center"/>
    </xf>
  </cellXfs>
  <cellStyles count="4">
    <cellStyle name="桁区切り" xfId="3" builtinId="6"/>
    <cellStyle name="桁区切り 3" xfId="2" xr:uid="{A4FBCE2F-0C90-4125-940A-87CC60D833B0}"/>
    <cellStyle name="標準" xfId="0" builtinId="0"/>
    <cellStyle name="標準 4" xfId="1" xr:uid="{98FA8CAC-84CC-4B30-A2F2-0792F5E77B16}"/>
  </cellStyles>
  <dxfs count="8">
    <dxf>
      <fill>
        <patternFill>
          <bgColor theme="8" tint="0.79998168889431442"/>
        </patternFill>
      </fill>
    </dxf>
    <dxf>
      <fill>
        <patternFill>
          <bgColor theme="8" tint="0.79998168889431442"/>
        </patternFill>
      </fill>
    </dxf>
    <dxf>
      <fill>
        <patternFill>
          <bgColor theme="1" tint="0.34998626667073579"/>
        </patternFill>
      </fill>
    </dxf>
    <dxf>
      <fill>
        <patternFill>
          <bgColor theme="8" tint="0.79998168889431442"/>
        </patternFill>
      </fill>
    </dxf>
    <dxf>
      <fill>
        <patternFill>
          <bgColor theme="8" tint="0.79998168889431442"/>
        </patternFill>
      </fill>
    </dxf>
    <dxf>
      <fill>
        <patternFill>
          <bgColor theme="1" tint="0.34998626667073579"/>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ev-pc.or.jp/"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cev-pc.or.jp/"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cev-pc.or.jp/#no01" TargetMode="External"/></Relationships>
</file>

<file path=xl/drawings/drawing1.xml><?xml version="1.0" encoding="utf-8"?>
<xdr:wsDr xmlns:xdr="http://schemas.openxmlformats.org/drawingml/2006/spreadsheetDrawing" xmlns:a="http://schemas.openxmlformats.org/drawingml/2006/main">
  <xdr:twoCellAnchor>
    <xdr:from>
      <xdr:col>9</xdr:col>
      <xdr:colOff>81643</xdr:colOff>
      <xdr:row>6</xdr:row>
      <xdr:rowOff>326570</xdr:rowOff>
    </xdr:from>
    <xdr:to>
      <xdr:col>10</xdr:col>
      <xdr:colOff>789215</xdr:colOff>
      <xdr:row>8</xdr:row>
      <xdr:rowOff>13606</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350769BD-DB46-DE40-CE2D-7E4BD332A493}"/>
            </a:ext>
          </a:extLst>
        </xdr:cNvPr>
        <xdr:cNvSpPr txBox="1"/>
      </xdr:nvSpPr>
      <xdr:spPr>
        <a:xfrm>
          <a:off x="10654393" y="2313213"/>
          <a:ext cx="1687286" cy="340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941615</xdr:colOff>
      <xdr:row>7</xdr:row>
      <xdr:rowOff>10658</xdr:rowOff>
    </xdr:from>
    <xdr:to>
      <xdr:col>9</xdr:col>
      <xdr:colOff>2639786</xdr:colOff>
      <xdr:row>8</xdr:row>
      <xdr:rowOff>27214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57CE32D-4739-4138-8215-1FA753DBE610}"/>
            </a:ext>
          </a:extLst>
        </xdr:cNvPr>
        <xdr:cNvSpPr/>
      </xdr:nvSpPr>
      <xdr:spPr>
        <a:xfrm>
          <a:off x="10657115" y="2323872"/>
          <a:ext cx="1698171" cy="34312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487514</xdr:colOff>
      <xdr:row>7</xdr:row>
      <xdr:rowOff>14437</xdr:rowOff>
    </xdr:from>
    <xdr:to>
      <xdr:col>11</xdr:col>
      <xdr:colOff>13607</xdr:colOff>
      <xdr:row>8</xdr:row>
      <xdr:rowOff>13606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FD5A065-C162-4197-8006-799BE85D9ACA}"/>
            </a:ext>
          </a:extLst>
        </xdr:cNvPr>
        <xdr:cNvSpPr/>
      </xdr:nvSpPr>
      <xdr:spPr>
        <a:xfrm>
          <a:off x="10624835" y="2327651"/>
          <a:ext cx="1730451" cy="32574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1C4-397D-4659-89CC-208D0E4A1871}">
  <sheetPr codeName="Sheet1">
    <tabColor rgb="FFFFFF00"/>
    <pageSetUpPr fitToPage="1"/>
  </sheetPr>
  <dimension ref="A1:U69"/>
  <sheetViews>
    <sheetView tabSelected="1" view="pageBreakPreview" topLeftCell="G7" zoomScale="85" zoomScaleNormal="85" zoomScaleSheetLayoutView="85" workbookViewId="0">
      <selection activeCell="M17" sqref="M17"/>
    </sheetView>
  </sheetViews>
  <sheetFormatPr defaultColWidth="8.75" defaultRowHeight="18.75"/>
  <cols>
    <col min="1" max="1" width="2.875" style="21" customWidth="1"/>
    <col min="2" max="2" width="5.75" style="22" customWidth="1"/>
    <col min="3" max="3" width="9.375" style="22" customWidth="1"/>
    <col min="4" max="4" width="24.75" style="21" customWidth="1"/>
    <col min="5" max="5" width="28.625" style="21" customWidth="1"/>
    <col min="6" max="6" width="15.375" style="21" bestFit="1" customWidth="1"/>
    <col min="7" max="7" width="23.5" style="21" customWidth="1"/>
    <col min="8" max="8" width="9.125" style="21" customWidth="1"/>
    <col min="9" max="9" width="19.25" style="21" customWidth="1"/>
    <col min="10" max="10" width="12.875" style="21" customWidth="1"/>
    <col min="11" max="11" width="15.375" style="21" customWidth="1"/>
    <col min="12" max="12" width="8.75" style="21" customWidth="1"/>
    <col min="13" max="13" width="44.375" style="21" customWidth="1"/>
    <col min="14" max="14" width="9.625" style="21" customWidth="1"/>
    <col min="15" max="15" width="13.5" style="21" customWidth="1"/>
    <col min="16" max="16" width="34.875" style="21" customWidth="1"/>
    <col min="17" max="17" width="38.625" style="21" customWidth="1"/>
    <col min="18" max="18" width="46.875" style="21" customWidth="1"/>
    <col min="19" max="19" width="36.625" style="21" customWidth="1"/>
    <col min="20" max="20" width="20.375" style="24" customWidth="1"/>
    <col min="21" max="16384" width="8.75" style="21"/>
  </cols>
  <sheetData>
    <row r="1" spans="1:21" ht="27" thickTop="1" thickBot="1">
      <c r="A1" s="27"/>
      <c r="B1" s="98" t="s">
        <v>132</v>
      </c>
      <c r="C1" s="99"/>
      <c r="D1" s="99"/>
      <c r="E1" s="99"/>
      <c r="F1" s="100"/>
      <c r="G1" s="29"/>
      <c r="H1" s="29"/>
      <c r="I1" s="26"/>
      <c r="J1" s="26"/>
      <c r="K1" s="26"/>
      <c r="L1" s="26"/>
      <c r="M1" s="26"/>
      <c r="N1" s="26"/>
      <c r="O1" s="26"/>
      <c r="P1" s="26"/>
      <c r="Q1" s="26"/>
      <c r="R1" s="26"/>
      <c r="S1" s="26"/>
      <c r="T1" s="30"/>
    </row>
    <row r="2" spans="1:21" ht="26.25" thickTop="1">
      <c r="A2" s="31"/>
      <c r="B2" s="32" t="s">
        <v>54</v>
      </c>
      <c r="C2" s="32"/>
      <c r="D2" s="31"/>
      <c r="E2" s="33"/>
      <c r="F2" s="34"/>
      <c r="G2" s="35"/>
      <c r="H2" s="35"/>
      <c r="I2" s="26"/>
      <c r="J2" s="26"/>
      <c r="K2" s="26"/>
      <c r="L2" s="26"/>
      <c r="M2" s="26"/>
      <c r="N2" s="26"/>
      <c r="O2" s="26"/>
      <c r="P2" s="26"/>
      <c r="Q2" s="26"/>
      <c r="R2" s="26"/>
      <c r="S2" s="26"/>
      <c r="T2" s="30"/>
    </row>
    <row r="3" spans="1:21" ht="25.5">
      <c r="A3" s="31"/>
      <c r="B3" s="36" t="s">
        <v>131</v>
      </c>
      <c r="C3" s="32"/>
      <c r="D3" s="31"/>
      <c r="E3" s="33"/>
      <c r="F3" s="34"/>
      <c r="G3" s="35"/>
      <c r="H3" s="35"/>
      <c r="I3" s="26"/>
      <c r="J3" s="26"/>
      <c r="K3" s="26"/>
      <c r="L3" s="26"/>
      <c r="M3" s="26"/>
      <c r="N3" s="26"/>
      <c r="O3" s="26"/>
      <c r="P3" s="26"/>
      <c r="Q3" s="26"/>
      <c r="R3" s="26"/>
      <c r="S3" s="26"/>
      <c r="T3" s="30"/>
    </row>
    <row r="4" spans="1:21" ht="25.5">
      <c r="A4" s="31"/>
      <c r="B4" s="36" t="s">
        <v>78</v>
      </c>
      <c r="C4" s="32"/>
      <c r="D4" s="31"/>
      <c r="E4" s="33"/>
      <c r="F4" s="34"/>
      <c r="G4" s="35"/>
      <c r="H4" s="35"/>
      <c r="I4" s="26"/>
      <c r="J4" s="26"/>
      <c r="K4" s="26"/>
      <c r="L4" s="26"/>
      <c r="M4" s="26"/>
      <c r="N4" s="26"/>
      <c r="O4" s="26"/>
      <c r="P4" s="26"/>
      <c r="Q4" s="26"/>
      <c r="R4" s="26"/>
      <c r="S4" s="26"/>
      <c r="T4" s="30"/>
    </row>
    <row r="5" spans="1:21" ht="25.5">
      <c r="A5" s="31"/>
      <c r="B5" s="36" t="s">
        <v>77</v>
      </c>
      <c r="C5" s="32"/>
      <c r="D5" s="31"/>
      <c r="E5" s="33"/>
      <c r="F5" s="34"/>
      <c r="G5" s="35"/>
      <c r="H5" s="35"/>
      <c r="I5" s="26"/>
      <c r="J5" s="26"/>
      <c r="K5" s="26"/>
      <c r="L5" s="26"/>
      <c r="M5" s="26"/>
      <c r="N5" s="26"/>
      <c r="O5" s="26"/>
      <c r="P5" s="26"/>
      <c r="Q5" s="26"/>
      <c r="R5" s="26"/>
      <c r="S5" s="26"/>
      <c r="T5" s="30"/>
    </row>
    <row r="6" spans="1:21" ht="25.5">
      <c r="A6" s="26"/>
      <c r="B6" s="36" t="s">
        <v>79</v>
      </c>
      <c r="C6" s="27"/>
      <c r="D6" s="26"/>
      <c r="E6" s="37"/>
      <c r="F6" s="28"/>
      <c r="G6" s="29"/>
      <c r="H6" s="29"/>
      <c r="I6" s="26"/>
      <c r="J6" s="26"/>
      <c r="K6" s="26"/>
      <c r="L6" s="26"/>
      <c r="M6" s="26"/>
      <c r="N6" s="26"/>
      <c r="O6" s="26"/>
      <c r="P6" s="26"/>
      <c r="Q6" s="26"/>
      <c r="R6" s="26"/>
      <c r="S6" s="26"/>
      <c r="T6" s="30"/>
    </row>
    <row r="7" spans="1:21" ht="25.5">
      <c r="A7" s="26"/>
      <c r="B7" s="36" t="s">
        <v>102</v>
      </c>
      <c r="C7" s="27"/>
      <c r="D7" s="26"/>
      <c r="E7" s="37"/>
      <c r="F7" s="28"/>
      <c r="G7" s="29"/>
      <c r="H7" s="29"/>
      <c r="I7" s="26"/>
      <c r="J7" s="26"/>
      <c r="K7" s="26"/>
      <c r="L7" s="26"/>
      <c r="M7" s="26"/>
      <c r="N7" s="26"/>
      <c r="O7" s="26"/>
      <c r="P7" s="26"/>
      <c r="Q7" s="26"/>
      <c r="R7" s="26"/>
      <c r="S7" s="26"/>
      <c r="T7" s="30"/>
    </row>
    <row r="8" spans="1:21" ht="25.5">
      <c r="A8" s="26"/>
      <c r="B8" s="36" t="s">
        <v>134</v>
      </c>
      <c r="C8" s="27"/>
      <c r="D8" s="26"/>
      <c r="E8" s="37"/>
      <c r="F8" s="28"/>
      <c r="G8" s="29"/>
      <c r="H8" s="29"/>
      <c r="I8" s="26"/>
      <c r="J8" s="26"/>
      <c r="K8" s="26"/>
      <c r="L8" s="26"/>
      <c r="M8" s="26"/>
      <c r="N8" s="26"/>
      <c r="O8" s="26"/>
      <c r="P8" s="26"/>
      <c r="Q8" s="26"/>
      <c r="R8" s="26"/>
      <c r="S8" s="26"/>
      <c r="T8" s="30"/>
    </row>
    <row r="9" spans="1:21" ht="25.5">
      <c r="A9" s="26"/>
      <c r="B9" s="36" t="s">
        <v>76</v>
      </c>
      <c r="C9" s="27"/>
      <c r="D9" s="26"/>
      <c r="E9" s="37"/>
      <c r="F9" s="28"/>
      <c r="G9" s="29"/>
      <c r="H9" s="29"/>
      <c r="I9" s="26"/>
      <c r="J9" s="26"/>
      <c r="K9" s="26"/>
      <c r="L9" s="26"/>
      <c r="M9" s="26"/>
      <c r="N9" s="26"/>
      <c r="O9" s="26"/>
      <c r="P9" s="26"/>
      <c r="Q9" s="26"/>
      <c r="R9" s="26"/>
      <c r="S9" s="26"/>
      <c r="T9" s="30"/>
    </row>
    <row r="10" spans="1:21" ht="9.6" customHeight="1">
      <c r="A10" s="26"/>
      <c r="B10" s="38"/>
      <c r="C10" s="38"/>
      <c r="D10" s="26"/>
      <c r="E10" s="26"/>
      <c r="F10" s="26"/>
      <c r="G10" s="26"/>
      <c r="H10" s="26"/>
      <c r="I10" s="26"/>
      <c r="J10" s="26"/>
      <c r="K10" s="26"/>
      <c r="L10" s="26"/>
      <c r="M10" s="26"/>
      <c r="N10" s="39"/>
      <c r="O10" s="39"/>
      <c r="P10" s="39"/>
      <c r="Q10" s="39"/>
      <c r="R10" s="39"/>
      <c r="S10" s="39"/>
      <c r="T10" s="40"/>
    </row>
    <row r="11" spans="1:21" ht="25.5">
      <c r="A11" s="26"/>
      <c r="B11" s="41" t="s">
        <v>130</v>
      </c>
      <c r="C11" s="27"/>
      <c r="D11" s="26"/>
      <c r="E11" s="26"/>
      <c r="F11" s="26"/>
      <c r="G11" s="26"/>
      <c r="H11" s="42"/>
      <c r="I11" s="43"/>
      <c r="J11" s="43"/>
      <c r="K11" s="42"/>
      <c r="L11" s="43"/>
      <c r="M11" s="26"/>
      <c r="N11" s="44"/>
      <c r="O11" s="44"/>
      <c r="P11" s="44"/>
      <c r="Q11" s="44"/>
      <c r="R11" s="44"/>
      <c r="S11" s="44"/>
      <c r="T11" s="45"/>
    </row>
    <row r="12" spans="1:21" ht="133.5" customHeight="1" thickBot="1">
      <c r="A12" s="26"/>
      <c r="B12" s="27"/>
      <c r="C12" s="27"/>
      <c r="D12" s="26"/>
      <c r="E12" s="26"/>
      <c r="F12" s="26"/>
      <c r="G12" s="26"/>
      <c r="H12" s="42"/>
      <c r="I12" s="43"/>
      <c r="J12" s="43"/>
      <c r="K12" s="42"/>
      <c r="L12" s="43"/>
      <c r="M12" s="26"/>
      <c r="N12" s="44"/>
      <c r="O12" s="44"/>
      <c r="P12" s="44"/>
      <c r="Q12" s="44"/>
      <c r="R12" s="44"/>
      <c r="S12" s="44"/>
      <c r="T12" s="45"/>
    </row>
    <row r="13" spans="1:21" s="22" customFormat="1" ht="78" customHeight="1">
      <c r="A13" s="46"/>
      <c r="B13" s="47" t="s">
        <v>83</v>
      </c>
      <c r="C13" s="48" t="s">
        <v>92</v>
      </c>
      <c r="D13" s="48" t="s">
        <v>93</v>
      </c>
      <c r="E13" s="48" t="s">
        <v>84</v>
      </c>
      <c r="F13" s="48" t="s">
        <v>85</v>
      </c>
      <c r="G13" s="48" t="s">
        <v>127</v>
      </c>
      <c r="H13" s="48" t="s">
        <v>94</v>
      </c>
      <c r="I13" s="48" t="s">
        <v>86</v>
      </c>
      <c r="J13" s="48" t="s">
        <v>87</v>
      </c>
      <c r="K13" s="48" t="s">
        <v>88</v>
      </c>
      <c r="L13" s="48" t="s">
        <v>95</v>
      </c>
      <c r="M13" s="48" t="s">
        <v>89</v>
      </c>
      <c r="N13" s="48" t="s">
        <v>135</v>
      </c>
      <c r="O13" s="49" t="s">
        <v>90</v>
      </c>
      <c r="P13" s="49" t="s">
        <v>91</v>
      </c>
      <c r="Q13" s="49" t="s">
        <v>98</v>
      </c>
      <c r="R13" s="49" t="s">
        <v>99</v>
      </c>
      <c r="S13" s="49" t="s">
        <v>129</v>
      </c>
      <c r="T13" s="48" t="s">
        <v>117</v>
      </c>
    </row>
    <row r="14" spans="1:21" ht="30" customHeight="1" thickBot="1">
      <c r="A14" s="26"/>
      <c r="B14" s="50" t="s">
        <v>0</v>
      </c>
      <c r="C14" s="51" t="s">
        <v>5</v>
      </c>
      <c r="D14" s="52" t="s">
        <v>6</v>
      </c>
      <c r="E14" s="52" t="s">
        <v>7</v>
      </c>
      <c r="F14" s="52" t="s">
        <v>8</v>
      </c>
      <c r="G14" s="52" t="s">
        <v>3</v>
      </c>
      <c r="H14" s="52" t="s">
        <v>50</v>
      </c>
      <c r="I14" s="52" t="s">
        <v>74</v>
      </c>
      <c r="J14" s="53" t="s">
        <v>2</v>
      </c>
      <c r="K14" s="53" t="s">
        <v>73</v>
      </c>
      <c r="L14" s="53" t="s">
        <v>68</v>
      </c>
      <c r="M14" s="52" t="s">
        <v>1</v>
      </c>
      <c r="N14" s="52" t="s">
        <v>4</v>
      </c>
      <c r="O14" s="54">
        <v>2000000</v>
      </c>
      <c r="P14" s="55" t="s">
        <v>138</v>
      </c>
      <c r="Q14" s="56" t="s">
        <v>96</v>
      </c>
      <c r="R14" s="56" t="s">
        <v>69</v>
      </c>
      <c r="S14" s="57" t="s">
        <v>97</v>
      </c>
      <c r="T14" s="58">
        <v>750000</v>
      </c>
    </row>
    <row r="15" spans="1:21" ht="30" customHeight="1" thickTop="1">
      <c r="A15" s="26"/>
      <c r="B15" s="59">
        <v>1</v>
      </c>
      <c r="C15" s="20"/>
      <c r="D15" s="13"/>
      <c r="E15" s="3"/>
      <c r="F15" s="3"/>
      <c r="G15" s="3"/>
      <c r="H15" s="3"/>
      <c r="I15" s="3"/>
      <c r="J15" s="4"/>
      <c r="K15" s="4"/>
      <c r="L15" s="4"/>
      <c r="M15" s="3"/>
      <c r="N15" s="94" t="str">
        <f>IF(M15="","",_xlfn.LET(
_xlpm.a,TRIM(SUBSTITUTE(M15,"　"," ")),
_xlpm.p区,IFERROR(SEARCH("区",_xlpm.a),10^9),
_xlpm.p市,IFERROR(SEARCH("市",_xlpm.a),10^9),
_xlpm.p町,IFERROR(SEARCH("町",_xlpm.a),10^9),
_xlpm.p村,IFERROR(SEARCH("村",_xlpm.a),10^9),
_xlpm.p,MIN(_xlpm.p区,_xlpm.p市,_xlpm.p町,_xlpm.p村),
IF(_xlpm.p=10^9,"不明",IF(_xlpm.p=_xlpm.p区,"特別区","その他"))
))</f>
        <v/>
      </c>
      <c r="O15" s="15"/>
      <c r="P15" s="7"/>
      <c r="Q15" s="7"/>
      <c r="R15" s="7"/>
      <c r="S15" s="17"/>
      <c r="T15" s="18" t="str">
        <f>IF(AND(O15&gt;=8400000,O15&lt;&gt;""),U15,IF(AND(J15&gt;=DATE(2025,4,1),J15&lt;=DATE(2026,3,31)),VLOOKUP(C15&amp;H15,Sheet1!$E$11:$F$16,2,0)+VLOOKUP(D15,Sheet1!$B$2:$C$49,2,0),IF(AND(C15="FCV",J15&gt;=DATE(2026,4,1),J15&lt;=DATE(2027,3,31)),VLOOKUP(C15&amp;H15,Sheet1!$K$11:$L$16,2,0),IF(AND(J15&gt;=DATE(2026,4,1),J15&lt;=DATE(2027,3,31)),VLOOKUP(C15&amp;H15,Sheet1!$K$11:$L$16,2,0)+VLOOKUP(D15,Sheet1!$H$2:$I$49,2,0),""))))</f>
        <v/>
      </c>
      <c r="U15" s="26" t="str">
        <f>IF(O15&gt;=8400000,IF(AND(J15&gt;=DATE(2025,4,1),J15&lt;=DATE(2026,3,31)),VLOOKUP(C15&amp;H15,Sheet1!$E$11:$F$16,2,0)+VLOOKUP(D15,Sheet1!$B$2:$C$49,2,0),IF(AND(C15="FCV",J15&gt;=DATE(2026,4,1),J15&lt;=DATE(2027,3,31)),VLOOKUP(C15&amp;H15,Sheet1!$K$11:$L$16,2,0),IF(AND(J15&gt;=DATE(2026,4,1),J15&lt;=DATE(2027,3,31)),VLOOKUP(C15&amp;H15,Sheet1!$K$11:$L$16,2,0)+VLOOKUP(D15,Sheet1!$H$2:$I$49,2,0),"")))*0.8,"")</f>
        <v/>
      </c>
    </row>
    <row r="16" spans="1:21" ht="30" customHeight="1">
      <c r="A16" s="26"/>
      <c r="B16" s="59">
        <v>2</v>
      </c>
      <c r="C16" s="20"/>
      <c r="D16" s="13"/>
      <c r="E16" s="3"/>
      <c r="F16" s="3"/>
      <c r="G16" s="3"/>
      <c r="H16" s="3"/>
      <c r="I16" s="3"/>
      <c r="J16" s="4"/>
      <c r="K16" s="4"/>
      <c r="L16" s="4"/>
      <c r="M16" s="3"/>
      <c r="N16" s="94" t="str">
        <f t="shared" ref="N16:N64" si="0">IF(M16="","",_xlfn.LET(
_xlpm.a,TRIM(SUBSTITUTE(M16,"　"," ")),
_xlpm.p区,IFERROR(SEARCH("区",_xlpm.a),10^9),
_xlpm.p市,IFERROR(SEARCH("市",_xlpm.a),10^9),
_xlpm.p町,IFERROR(SEARCH("町",_xlpm.a),10^9),
_xlpm.p村,IFERROR(SEARCH("村",_xlpm.a),10^9),
_xlpm.p,MIN(_xlpm.p区,_xlpm.p市,_xlpm.p町,_xlpm.p村),
IF(_xlpm.p=10^9,"不明",IF(_xlpm.p=_xlpm.p区,"特別区","その他"))
))</f>
        <v/>
      </c>
      <c r="O16" s="15"/>
      <c r="P16" s="7"/>
      <c r="Q16" s="7"/>
      <c r="R16" s="7"/>
      <c r="S16" s="17"/>
      <c r="T16" s="18" t="str">
        <f>IF(AND(O16&gt;=8400000,O16&lt;&gt;""),U16,IF(AND(J16&gt;=DATE(2025,4,1),J16&lt;=DATE(2026,3,31)),VLOOKUP(C16&amp;H16,Sheet1!$E$11:$F$16,2,0)+VLOOKUP(D16,Sheet1!$B$2:$C$49,2,0),IF(AND(C16="FCV",J16&gt;=DATE(2026,4,1),J16&lt;=DATE(2027,3,31)),VLOOKUP(C16&amp;H16,Sheet1!$K$11:$L$16,2,0),IF(AND(J16&gt;=DATE(2026,4,1),J16&lt;=DATE(2027,3,31)),VLOOKUP(C16&amp;H16,Sheet1!$K$11:$L$16,2,0)+VLOOKUP(D16,Sheet1!$H$2:$I$49,2,0),""))))</f>
        <v/>
      </c>
      <c r="U16" s="26" t="str">
        <f>IF(O16&gt;=8400000,IF(AND(J16&gt;=DATE(2025,4,1),J16&lt;=DATE(2026,3,31)),VLOOKUP(C16&amp;H16,Sheet1!$E$11:$F$16,2,0)+VLOOKUP(D16,Sheet1!$B$2:$C$49,2,0),IF(AND(C16="FCV",J16&gt;=DATE(2026,4,1),J16&lt;=DATE(2027,3,31)),VLOOKUP(C16&amp;H16,Sheet1!$K$11:$L$16,2,0),IF(AND(J16&gt;=DATE(2026,4,1),J16&lt;=DATE(2027,3,31)),VLOOKUP(C16&amp;H16,Sheet1!$K$11:$L$16,2,0)+VLOOKUP(D16,Sheet1!$H$2:$I$49,2,0),"")))*0.8,"")</f>
        <v/>
      </c>
    </row>
    <row r="17" spans="1:21" ht="30" customHeight="1">
      <c r="A17" s="26"/>
      <c r="B17" s="59">
        <v>3</v>
      </c>
      <c r="C17" s="20"/>
      <c r="D17" s="13"/>
      <c r="E17" s="3"/>
      <c r="F17" s="3"/>
      <c r="G17" s="3"/>
      <c r="H17" s="3"/>
      <c r="I17" s="3"/>
      <c r="J17" s="4"/>
      <c r="K17" s="4"/>
      <c r="L17" s="4"/>
      <c r="M17" s="3"/>
      <c r="N17" s="94" t="str">
        <f t="shared" si="0"/>
        <v/>
      </c>
      <c r="O17" s="15"/>
      <c r="P17" s="7"/>
      <c r="Q17" s="7"/>
      <c r="R17" s="7"/>
      <c r="S17" s="17"/>
      <c r="T17" s="18" t="str">
        <f>IF(AND(O17&gt;=8400000,O17&lt;&gt;""),U17,IF(AND(J17&gt;=DATE(2025,4,1),J17&lt;=DATE(2026,3,31)),VLOOKUP(C17&amp;H17,Sheet1!$E$11:$F$16,2,0)+VLOOKUP(D17,Sheet1!$B$2:$C$49,2,0),IF(AND(C17="FCV",J17&gt;=DATE(2026,4,1),J17&lt;=DATE(2027,3,31)),VLOOKUP(C17&amp;H17,Sheet1!$K$11:$L$16,2,0),IF(AND(J17&gt;=DATE(2026,4,1),J17&lt;=DATE(2027,3,31)),VLOOKUP(C17&amp;H17,Sheet1!$K$11:$L$16,2,0)+VLOOKUP(D17,Sheet1!$H$2:$I$49,2,0),""))))</f>
        <v/>
      </c>
      <c r="U17" s="26" t="str">
        <f>IF(O17&gt;=8400000,IF(AND(J17&gt;=DATE(2025,4,1),J17&lt;=DATE(2026,3,31)),VLOOKUP(C17&amp;H17,Sheet1!$E$11:$F$16,2,0)+VLOOKUP(D17,Sheet1!$B$2:$C$49,2,0),IF(AND(C17="FCV",J17&gt;=DATE(2026,4,1),J17&lt;=DATE(2027,3,31)),VLOOKUP(C17&amp;H17,Sheet1!$K$11:$L$16,2,0),IF(AND(J17&gt;=DATE(2026,4,1),J17&lt;=DATE(2027,3,31)),VLOOKUP(C17&amp;H17,Sheet1!$K$11:$L$16,2,0)+VLOOKUP(D17,Sheet1!$H$2:$I$49,2,0),"")))*0.8,"")</f>
        <v/>
      </c>
    </row>
    <row r="18" spans="1:21" ht="30" customHeight="1">
      <c r="A18" s="26"/>
      <c r="B18" s="59">
        <v>4</v>
      </c>
      <c r="C18" s="20"/>
      <c r="D18" s="13"/>
      <c r="E18" s="3"/>
      <c r="F18" s="3"/>
      <c r="G18" s="3"/>
      <c r="H18" s="3"/>
      <c r="I18" s="3"/>
      <c r="J18" s="4"/>
      <c r="K18" s="4"/>
      <c r="L18" s="4"/>
      <c r="M18" s="3"/>
      <c r="N18" s="94" t="str">
        <f t="shared" si="0"/>
        <v/>
      </c>
      <c r="O18" s="15"/>
      <c r="P18" s="7"/>
      <c r="Q18" s="7"/>
      <c r="R18" s="7"/>
      <c r="S18" s="17"/>
      <c r="T18" s="18" t="str">
        <f>IF(AND(O18&gt;=8400000,O18&lt;&gt;""),U18,IF(AND(J18&gt;=DATE(2025,4,1),J18&lt;=DATE(2026,3,31)),VLOOKUP(C18&amp;H18,Sheet1!$E$11:$F$16,2,0)+VLOOKUP(D18,Sheet1!$B$2:$C$49,2,0),IF(AND(C18="FCV",J18&gt;=DATE(2026,4,1),J18&lt;=DATE(2027,3,31)),VLOOKUP(C18&amp;H18,Sheet1!$K$11:$L$16,2,0),IF(AND(J18&gt;=DATE(2026,4,1),J18&lt;=DATE(2027,3,31)),VLOOKUP(C18&amp;H18,Sheet1!$K$11:$L$16,2,0)+VLOOKUP(D18,Sheet1!$H$2:$I$49,2,0),""))))</f>
        <v/>
      </c>
      <c r="U18" s="26" t="str">
        <f>IF(O18&gt;=8400000,IF(AND(J18&gt;=DATE(2025,4,1),J18&lt;=DATE(2026,3,31)),VLOOKUP(C18&amp;H18,Sheet1!$E$11:$F$16,2,0)+VLOOKUP(D18,Sheet1!$B$2:$C$49,2,0),IF(AND(C18="FCV",J18&gt;=DATE(2026,4,1),J18&lt;=DATE(2027,3,31)),VLOOKUP(C18&amp;H18,Sheet1!$K$11:$L$16,2,0),IF(AND(J18&gt;=DATE(2026,4,1),J18&lt;=DATE(2027,3,31)),VLOOKUP(C18&amp;H18,Sheet1!$K$11:$L$16,2,0)+VLOOKUP(D18,Sheet1!$H$2:$I$49,2,0),"")))*0.8,"")</f>
        <v/>
      </c>
    </row>
    <row r="19" spans="1:21" ht="30" customHeight="1">
      <c r="A19" s="26"/>
      <c r="B19" s="59">
        <v>5</v>
      </c>
      <c r="C19" s="20"/>
      <c r="D19" s="13"/>
      <c r="E19" s="3"/>
      <c r="F19" s="3"/>
      <c r="G19" s="3"/>
      <c r="H19" s="3"/>
      <c r="I19" s="3"/>
      <c r="J19" s="4"/>
      <c r="K19" s="4"/>
      <c r="L19" s="4"/>
      <c r="M19" s="3"/>
      <c r="N19" s="94" t="str">
        <f t="shared" si="0"/>
        <v/>
      </c>
      <c r="O19" s="15"/>
      <c r="P19" s="7"/>
      <c r="Q19" s="7"/>
      <c r="R19" s="7"/>
      <c r="S19" s="17"/>
      <c r="T19" s="18" t="str">
        <f>IF(AND(O19&gt;=8400000,O19&lt;&gt;""),U19,IF(AND(J19&gt;=DATE(2025,4,1),J19&lt;=DATE(2026,3,31)),VLOOKUP(C19&amp;H19,Sheet1!$E$11:$F$16,2,0)+VLOOKUP(D19,Sheet1!$B$2:$C$49,2,0),IF(AND(C19="FCV",J19&gt;=DATE(2026,4,1),J19&lt;=DATE(2027,3,31)),VLOOKUP(C19&amp;H19,Sheet1!$K$11:$L$16,2,0),IF(AND(J19&gt;=DATE(2026,4,1),J19&lt;=DATE(2027,3,31)),VLOOKUP(C19&amp;H19,Sheet1!$K$11:$L$16,2,0)+VLOOKUP(D19,Sheet1!$H$2:$I$49,2,0),""))))</f>
        <v/>
      </c>
      <c r="U19" s="26" t="str">
        <f>IF(O19&gt;=8400000,IF(AND(J19&gt;=DATE(2025,4,1),J19&lt;=DATE(2026,3,31)),VLOOKUP(C19&amp;H19,Sheet1!$E$11:$F$16,2,0)+VLOOKUP(D19,Sheet1!$B$2:$C$49,2,0),IF(AND(C19="FCV",J19&gt;=DATE(2026,4,1),J19&lt;=DATE(2027,3,31)),VLOOKUP(C19&amp;H19,Sheet1!$K$11:$L$16,2,0),IF(AND(J19&gt;=DATE(2026,4,1),J19&lt;=DATE(2027,3,31)),VLOOKUP(C19&amp;H19,Sheet1!$K$11:$L$16,2,0)+VLOOKUP(D19,Sheet1!$H$2:$I$49,2,0),"")))*0.8,"")</f>
        <v/>
      </c>
    </row>
    <row r="20" spans="1:21" ht="30" customHeight="1">
      <c r="A20" s="26"/>
      <c r="B20" s="59">
        <v>6</v>
      </c>
      <c r="C20" s="20"/>
      <c r="D20" s="13"/>
      <c r="E20" s="3"/>
      <c r="F20" s="3"/>
      <c r="G20" s="3"/>
      <c r="H20" s="3"/>
      <c r="I20" s="3"/>
      <c r="J20" s="4"/>
      <c r="K20" s="4"/>
      <c r="L20" s="4"/>
      <c r="M20" s="3"/>
      <c r="N20" s="94" t="str">
        <f t="shared" si="0"/>
        <v/>
      </c>
      <c r="O20" s="15"/>
      <c r="P20" s="7"/>
      <c r="Q20" s="7"/>
      <c r="R20" s="7"/>
      <c r="S20" s="17"/>
      <c r="T20" s="18" t="str">
        <f>IF(AND(O20&gt;=8400000,O20&lt;&gt;""),U20,IF(AND(J20&gt;=DATE(2025,4,1),J20&lt;=DATE(2026,3,31)),VLOOKUP(C20&amp;H20,Sheet1!$E$11:$F$16,2,0)+VLOOKUP(D20,Sheet1!$B$2:$C$49,2,0),IF(AND(C20="FCV",J20&gt;=DATE(2026,4,1),J20&lt;=DATE(2027,3,31)),VLOOKUP(C20&amp;H20,Sheet1!$K$11:$L$16,2,0),IF(AND(J20&gt;=DATE(2026,4,1),J20&lt;=DATE(2027,3,31)),VLOOKUP(C20&amp;H20,Sheet1!$K$11:$L$16,2,0)+VLOOKUP(D20,Sheet1!$H$2:$I$49,2,0),""))))</f>
        <v/>
      </c>
      <c r="U20" s="26" t="str">
        <f>IF(O20&gt;=8400000,IF(AND(J20&gt;=DATE(2025,4,1),J20&lt;=DATE(2026,3,31)),VLOOKUP(C20&amp;H20,Sheet1!$E$11:$F$16,2,0)+VLOOKUP(D20,Sheet1!$B$2:$C$49,2,0),IF(AND(C20="FCV",J20&gt;=DATE(2026,4,1),J20&lt;=DATE(2027,3,31)),VLOOKUP(C20&amp;H20,Sheet1!$K$11:$L$16,2,0),IF(AND(J20&gt;=DATE(2026,4,1),J20&lt;=DATE(2027,3,31)),VLOOKUP(C20&amp;H20,Sheet1!$K$11:$L$16,2,0)+VLOOKUP(D20,Sheet1!$H$2:$I$49,2,0),"")))*0.8,"")</f>
        <v/>
      </c>
    </row>
    <row r="21" spans="1:21" ht="30" customHeight="1">
      <c r="A21" s="26"/>
      <c r="B21" s="59">
        <v>7</v>
      </c>
      <c r="C21" s="20"/>
      <c r="D21" s="13"/>
      <c r="E21" s="3"/>
      <c r="F21" s="3"/>
      <c r="G21" s="3"/>
      <c r="H21" s="3"/>
      <c r="I21" s="3"/>
      <c r="J21" s="4"/>
      <c r="K21" s="4"/>
      <c r="L21" s="4"/>
      <c r="M21" s="3"/>
      <c r="N21" s="94" t="str">
        <f t="shared" si="0"/>
        <v/>
      </c>
      <c r="O21" s="15"/>
      <c r="P21" s="7"/>
      <c r="Q21" s="7"/>
      <c r="R21" s="7"/>
      <c r="S21" s="17"/>
      <c r="T21" s="18" t="str">
        <f>IF(AND(O21&gt;=8400000,O21&lt;&gt;""),U21,IF(AND(J21&gt;=DATE(2025,4,1),J21&lt;=DATE(2026,3,31)),VLOOKUP(C21&amp;H21,Sheet1!$E$11:$F$16,2,0)+VLOOKUP(D21,Sheet1!$B$2:$C$49,2,0),IF(AND(C21="FCV",J21&gt;=DATE(2026,4,1),J21&lt;=DATE(2027,3,31)),VLOOKUP(C21&amp;H21,Sheet1!$K$11:$L$16,2,0),IF(AND(J21&gt;=DATE(2026,4,1),J21&lt;=DATE(2027,3,31)),VLOOKUP(C21&amp;H21,Sheet1!$K$11:$L$16,2,0)+VLOOKUP(D21,Sheet1!$H$2:$I$49,2,0),""))))</f>
        <v/>
      </c>
      <c r="U21" s="26" t="str">
        <f>IF(O21&gt;=8400000,IF(AND(J21&gt;=DATE(2025,4,1),J21&lt;=DATE(2026,3,31)),VLOOKUP(C21&amp;H21,Sheet1!$E$11:$F$16,2,0)+VLOOKUP(D21,Sheet1!$B$2:$C$49,2,0),IF(AND(C21="FCV",J21&gt;=DATE(2026,4,1),J21&lt;=DATE(2027,3,31)),VLOOKUP(C21&amp;H21,Sheet1!$K$11:$L$16,2,0),IF(AND(J21&gt;=DATE(2026,4,1),J21&lt;=DATE(2027,3,31)),VLOOKUP(C21&amp;H21,Sheet1!$K$11:$L$16,2,0)+VLOOKUP(D21,Sheet1!$H$2:$I$49,2,0),"")))*0.8,"")</f>
        <v/>
      </c>
    </row>
    <row r="22" spans="1:21" ht="30" customHeight="1">
      <c r="A22" s="26"/>
      <c r="B22" s="59">
        <v>8</v>
      </c>
      <c r="C22" s="20"/>
      <c r="D22" s="13"/>
      <c r="E22" s="3"/>
      <c r="F22" s="3"/>
      <c r="G22" s="3"/>
      <c r="H22" s="3"/>
      <c r="I22" s="3"/>
      <c r="J22" s="4"/>
      <c r="K22" s="4"/>
      <c r="L22" s="4"/>
      <c r="M22" s="3"/>
      <c r="N22" s="94" t="str">
        <f t="shared" si="0"/>
        <v/>
      </c>
      <c r="O22" s="15"/>
      <c r="P22" s="7"/>
      <c r="Q22" s="7"/>
      <c r="R22" s="7"/>
      <c r="S22" s="17"/>
      <c r="T22" s="18" t="str">
        <f>IF(AND(O22&gt;=8400000,O22&lt;&gt;""),U22,IF(AND(J22&gt;=DATE(2025,4,1),J22&lt;=DATE(2026,3,31)),VLOOKUP(C22&amp;H22,Sheet1!$E$11:$F$16,2,0)+VLOOKUP(D22,Sheet1!$B$2:$C$49,2,0),IF(AND(C22="FCV",J22&gt;=DATE(2026,4,1),J22&lt;=DATE(2027,3,31)),VLOOKUP(C22&amp;H22,Sheet1!$K$11:$L$16,2,0),IF(AND(J22&gt;=DATE(2026,4,1),J22&lt;=DATE(2027,3,31)),VLOOKUP(C22&amp;H22,Sheet1!$K$11:$L$16,2,0)+VLOOKUP(D22,Sheet1!$H$2:$I$49,2,0),""))))</f>
        <v/>
      </c>
      <c r="U22" s="26" t="str">
        <f>IF(O22&gt;=8400000,IF(AND(J22&gt;=DATE(2025,4,1),J22&lt;=DATE(2026,3,31)),VLOOKUP(C22&amp;H22,Sheet1!$E$11:$F$16,2,0)+VLOOKUP(D22,Sheet1!$B$2:$C$49,2,0),IF(AND(C22="FCV",J22&gt;=DATE(2026,4,1),J22&lt;=DATE(2027,3,31)),VLOOKUP(C22&amp;H22,Sheet1!$K$11:$L$16,2,0),IF(AND(J22&gt;=DATE(2026,4,1),J22&lt;=DATE(2027,3,31)),VLOOKUP(C22&amp;H22,Sheet1!$K$11:$L$16,2,0)+VLOOKUP(D22,Sheet1!$H$2:$I$49,2,0),"")))*0.8,"")</f>
        <v/>
      </c>
    </row>
    <row r="23" spans="1:21" ht="30" customHeight="1">
      <c r="A23" s="26"/>
      <c r="B23" s="59">
        <v>9</v>
      </c>
      <c r="C23" s="20"/>
      <c r="D23" s="13"/>
      <c r="E23" s="3"/>
      <c r="F23" s="3"/>
      <c r="G23" s="3"/>
      <c r="H23" s="3"/>
      <c r="I23" s="3"/>
      <c r="J23" s="4"/>
      <c r="K23" s="4"/>
      <c r="L23" s="4"/>
      <c r="M23" s="3"/>
      <c r="N23" s="94" t="str">
        <f t="shared" si="0"/>
        <v/>
      </c>
      <c r="O23" s="15"/>
      <c r="P23" s="7"/>
      <c r="Q23" s="7"/>
      <c r="R23" s="7"/>
      <c r="S23" s="17"/>
      <c r="T23" s="18" t="str">
        <f>IF(AND(O23&gt;=8400000,O23&lt;&gt;""),U23,IF(AND(J23&gt;=DATE(2025,4,1),J23&lt;=DATE(2026,3,31)),VLOOKUP(C23&amp;H23,Sheet1!$E$11:$F$16,2,0)+VLOOKUP(D23,Sheet1!$B$2:$C$49,2,0),IF(AND(C23="FCV",J23&gt;=DATE(2026,4,1),J23&lt;=DATE(2027,3,31)),VLOOKUP(C23&amp;H23,Sheet1!$K$11:$L$16,2,0),IF(AND(J23&gt;=DATE(2026,4,1),J23&lt;=DATE(2027,3,31)),VLOOKUP(C23&amp;H23,Sheet1!$K$11:$L$16,2,0)+VLOOKUP(D23,Sheet1!$H$2:$I$49,2,0),""))))</f>
        <v/>
      </c>
      <c r="U23" s="26" t="str">
        <f>IF(O23&gt;=8400000,IF(AND(J23&gt;=DATE(2025,4,1),J23&lt;=DATE(2026,3,31)),VLOOKUP(C23&amp;H23,Sheet1!$E$11:$F$16,2,0)+VLOOKUP(D23,Sheet1!$B$2:$C$49,2,0),IF(AND(C23="FCV",J23&gt;=DATE(2026,4,1),J23&lt;=DATE(2027,3,31)),VLOOKUP(C23&amp;H23,Sheet1!$K$11:$L$16,2,0),IF(AND(J23&gt;=DATE(2026,4,1),J23&lt;=DATE(2027,3,31)),VLOOKUP(C23&amp;H23,Sheet1!$K$11:$L$16,2,0)+VLOOKUP(D23,Sheet1!$H$2:$I$49,2,0),"")))*0.8,"")</f>
        <v/>
      </c>
    </row>
    <row r="24" spans="1:21" ht="30" customHeight="1">
      <c r="A24" s="26"/>
      <c r="B24" s="59">
        <v>10</v>
      </c>
      <c r="C24" s="20"/>
      <c r="D24" s="13"/>
      <c r="E24" s="3"/>
      <c r="F24" s="3"/>
      <c r="G24" s="3"/>
      <c r="H24" s="3"/>
      <c r="I24" s="3"/>
      <c r="J24" s="4"/>
      <c r="K24" s="4"/>
      <c r="L24" s="4"/>
      <c r="M24" s="3"/>
      <c r="N24" s="94" t="str">
        <f t="shared" si="0"/>
        <v/>
      </c>
      <c r="O24" s="15"/>
      <c r="P24" s="7"/>
      <c r="Q24" s="7"/>
      <c r="R24" s="7"/>
      <c r="S24" s="17"/>
      <c r="T24" s="18" t="str">
        <f>IF(AND(O24&gt;=8400000,O24&lt;&gt;""),U24,IF(AND(J24&gt;=DATE(2025,4,1),J24&lt;=DATE(2026,3,31)),VLOOKUP(C24&amp;H24,Sheet1!$E$11:$F$16,2,0)+VLOOKUP(D24,Sheet1!$B$2:$C$49,2,0),IF(AND(C24="FCV",J24&gt;=DATE(2026,4,1),J24&lt;=DATE(2027,3,31)),VLOOKUP(C24&amp;H24,Sheet1!$K$11:$L$16,2,0),IF(AND(J24&gt;=DATE(2026,4,1),J24&lt;=DATE(2027,3,31)),VLOOKUP(C24&amp;H24,Sheet1!$K$11:$L$16,2,0)+VLOOKUP(D24,Sheet1!$H$2:$I$49,2,0),""))))</f>
        <v/>
      </c>
      <c r="U24" s="26" t="str">
        <f>IF(O24&gt;=8400000,IF(AND(J24&gt;=DATE(2025,4,1),J24&lt;=DATE(2026,3,31)),VLOOKUP(C24&amp;H24,Sheet1!$E$11:$F$16,2,0)+VLOOKUP(D24,Sheet1!$B$2:$C$49,2,0),IF(AND(C24="FCV",J24&gt;=DATE(2026,4,1),J24&lt;=DATE(2027,3,31)),VLOOKUP(C24&amp;H24,Sheet1!$K$11:$L$16,2,0),IF(AND(J24&gt;=DATE(2026,4,1),J24&lt;=DATE(2027,3,31)),VLOOKUP(C24&amp;H24,Sheet1!$K$11:$L$16,2,0)+VLOOKUP(D24,Sheet1!$H$2:$I$49,2,0),"")))*0.8,"")</f>
        <v/>
      </c>
    </row>
    <row r="25" spans="1:21" ht="30" customHeight="1">
      <c r="A25" s="26"/>
      <c r="B25" s="59">
        <v>11</v>
      </c>
      <c r="C25" s="20"/>
      <c r="D25" s="13"/>
      <c r="E25" s="3"/>
      <c r="F25" s="3"/>
      <c r="G25" s="3"/>
      <c r="H25" s="3"/>
      <c r="I25" s="3"/>
      <c r="J25" s="4"/>
      <c r="K25" s="4"/>
      <c r="L25" s="4"/>
      <c r="M25" s="3"/>
      <c r="N25" s="94" t="str">
        <f t="shared" si="0"/>
        <v/>
      </c>
      <c r="O25" s="15"/>
      <c r="P25" s="7"/>
      <c r="Q25" s="7"/>
      <c r="R25" s="7"/>
      <c r="S25" s="17"/>
      <c r="T25" s="18" t="str">
        <f>IF(AND(O25&gt;=8400000,O25&lt;&gt;""),U25,IF(AND(J25&gt;=DATE(2025,4,1),J25&lt;=DATE(2026,3,31)),VLOOKUP(C25&amp;H25,Sheet1!$E$11:$F$16,2,0)+VLOOKUP(D25,Sheet1!$B$2:$C$49,2,0),IF(AND(C25="FCV",J25&gt;=DATE(2026,4,1),J25&lt;=DATE(2027,3,31)),VLOOKUP(C25&amp;H25,Sheet1!$K$11:$L$16,2,0),IF(AND(J25&gt;=DATE(2026,4,1),J25&lt;=DATE(2027,3,31)),VLOOKUP(C25&amp;H25,Sheet1!$K$11:$L$16,2,0)+VLOOKUP(D25,Sheet1!$H$2:$I$49,2,0),""))))</f>
        <v/>
      </c>
      <c r="U25" s="26" t="str">
        <f>IF(O25&gt;=8400000,IF(AND(J25&gt;=DATE(2025,4,1),J25&lt;=DATE(2026,3,31)),VLOOKUP(C25&amp;H25,Sheet1!$E$11:$F$16,2,0)+VLOOKUP(D25,Sheet1!$B$2:$C$49,2,0),IF(AND(C25="FCV",J25&gt;=DATE(2026,4,1),J25&lt;=DATE(2027,3,31)),VLOOKUP(C25&amp;H25,Sheet1!$K$11:$L$16,2,0),IF(AND(J25&gt;=DATE(2026,4,1),J25&lt;=DATE(2027,3,31)),VLOOKUP(C25&amp;H25,Sheet1!$K$11:$L$16,2,0)+VLOOKUP(D25,Sheet1!$H$2:$I$49,2,0),"")))*0.8,"")</f>
        <v/>
      </c>
    </row>
    <row r="26" spans="1:21" ht="30" customHeight="1">
      <c r="A26" s="26"/>
      <c r="B26" s="59">
        <v>12</v>
      </c>
      <c r="C26" s="20"/>
      <c r="D26" s="13"/>
      <c r="E26" s="3"/>
      <c r="F26" s="3"/>
      <c r="G26" s="3"/>
      <c r="H26" s="3"/>
      <c r="I26" s="3"/>
      <c r="J26" s="4"/>
      <c r="K26" s="4"/>
      <c r="L26" s="4"/>
      <c r="M26" s="3"/>
      <c r="N26" s="94" t="str">
        <f t="shared" si="0"/>
        <v/>
      </c>
      <c r="O26" s="15"/>
      <c r="P26" s="7"/>
      <c r="Q26" s="7"/>
      <c r="R26" s="7"/>
      <c r="S26" s="17"/>
      <c r="T26" s="18" t="str">
        <f>IF(AND(O26&gt;=8400000,O26&lt;&gt;""),U26,IF(AND(J26&gt;=DATE(2025,4,1),J26&lt;=DATE(2026,3,31)),VLOOKUP(C26&amp;H26,Sheet1!$E$11:$F$16,2,0)+VLOOKUP(D26,Sheet1!$B$2:$C$49,2,0),IF(AND(C26="FCV",J26&gt;=DATE(2026,4,1),J26&lt;=DATE(2027,3,31)),VLOOKUP(C26&amp;H26,Sheet1!$K$11:$L$16,2,0),IF(AND(J26&gt;=DATE(2026,4,1),J26&lt;=DATE(2027,3,31)),VLOOKUP(C26&amp;H26,Sheet1!$K$11:$L$16,2,0)+VLOOKUP(D26,Sheet1!$H$2:$I$49,2,0),""))))</f>
        <v/>
      </c>
      <c r="U26" s="26" t="str">
        <f>IF(O26&gt;=8400000,IF(AND(J26&gt;=DATE(2025,4,1),J26&lt;=DATE(2026,3,31)),VLOOKUP(C26&amp;H26,Sheet1!$E$11:$F$16,2,0)+VLOOKUP(D26,Sheet1!$B$2:$C$49,2,0),IF(AND(C26="FCV",J26&gt;=DATE(2026,4,1),J26&lt;=DATE(2027,3,31)),VLOOKUP(C26&amp;H26,Sheet1!$K$11:$L$16,2,0),IF(AND(J26&gt;=DATE(2026,4,1),J26&lt;=DATE(2027,3,31)),VLOOKUP(C26&amp;H26,Sheet1!$K$11:$L$16,2,0)+VLOOKUP(D26,Sheet1!$H$2:$I$49,2,0),"")))*0.8,"")</f>
        <v/>
      </c>
    </row>
    <row r="27" spans="1:21" ht="30" customHeight="1">
      <c r="A27" s="26"/>
      <c r="B27" s="59">
        <v>13</v>
      </c>
      <c r="C27" s="20"/>
      <c r="D27" s="13"/>
      <c r="E27" s="3"/>
      <c r="F27" s="3"/>
      <c r="G27" s="3"/>
      <c r="H27" s="3"/>
      <c r="I27" s="3"/>
      <c r="J27" s="4"/>
      <c r="K27" s="4"/>
      <c r="L27" s="4"/>
      <c r="M27" s="3"/>
      <c r="N27" s="94" t="str">
        <f t="shared" si="0"/>
        <v/>
      </c>
      <c r="O27" s="15"/>
      <c r="P27" s="7"/>
      <c r="Q27" s="7"/>
      <c r="R27" s="7"/>
      <c r="S27" s="17"/>
      <c r="T27" s="18" t="str">
        <f>IF(AND(O27&gt;=8400000,O27&lt;&gt;""),U27,IF(AND(J27&gt;=DATE(2025,4,1),J27&lt;=DATE(2026,3,31)),VLOOKUP(C27&amp;H27,Sheet1!$E$11:$F$16,2,0)+VLOOKUP(D27,Sheet1!$B$2:$C$49,2,0),IF(AND(C27="FCV",J27&gt;=DATE(2026,4,1),J27&lt;=DATE(2027,3,31)),VLOOKUP(C27&amp;H27,Sheet1!$K$11:$L$16,2,0),IF(AND(J27&gt;=DATE(2026,4,1),J27&lt;=DATE(2027,3,31)),VLOOKUP(C27&amp;H27,Sheet1!$K$11:$L$16,2,0)+VLOOKUP(D27,Sheet1!$H$2:$I$49,2,0),""))))</f>
        <v/>
      </c>
      <c r="U27" s="26" t="str">
        <f>IF(O27&gt;=8400000,IF(AND(J27&gt;=DATE(2025,4,1),J27&lt;=DATE(2026,3,31)),VLOOKUP(C27&amp;H27,Sheet1!$E$11:$F$16,2,0)+VLOOKUP(D27,Sheet1!$B$2:$C$49,2,0),IF(AND(C27="FCV",J27&gt;=DATE(2026,4,1),J27&lt;=DATE(2027,3,31)),VLOOKUP(C27&amp;H27,Sheet1!$K$11:$L$16,2,0),IF(AND(J27&gt;=DATE(2026,4,1),J27&lt;=DATE(2027,3,31)),VLOOKUP(C27&amp;H27,Sheet1!$K$11:$L$16,2,0)+VLOOKUP(D27,Sheet1!$H$2:$I$49,2,0),"")))*0.8,"")</f>
        <v/>
      </c>
    </row>
    <row r="28" spans="1:21" ht="30" customHeight="1">
      <c r="A28" s="26"/>
      <c r="B28" s="59">
        <v>14</v>
      </c>
      <c r="C28" s="20"/>
      <c r="D28" s="13"/>
      <c r="E28" s="3"/>
      <c r="F28" s="3"/>
      <c r="G28" s="3"/>
      <c r="H28" s="3"/>
      <c r="I28" s="3"/>
      <c r="J28" s="4"/>
      <c r="K28" s="4"/>
      <c r="L28" s="4"/>
      <c r="M28" s="3"/>
      <c r="N28" s="94" t="str">
        <f t="shared" si="0"/>
        <v/>
      </c>
      <c r="O28" s="15"/>
      <c r="P28" s="7"/>
      <c r="Q28" s="7"/>
      <c r="R28" s="7"/>
      <c r="S28" s="17"/>
      <c r="T28" s="18" t="str">
        <f>IF(AND(O28&gt;=8400000,O28&lt;&gt;""),U28,IF(AND(J28&gt;=DATE(2025,4,1),J28&lt;=DATE(2026,3,31)),VLOOKUP(C28&amp;H28,Sheet1!$E$11:$F$16,2,0)+VLOOKUP(D28,Sheet1!$B$2:$C$49,2,0),IF(AND(C28="FCV",J28&gt;=DATE(2026,4,1),J28&lt;=DATE(2027,3,31)),VLOOKUP(C28&amp;H28,Sheet1!$K$11:$L$16,2,0),IF(AND(J28&gt;=DATE(2026,4,1),J28&lt;=DATE(2027,3,31)),VLOOKUP(C28&amp;H28,Sheet1!$K$11:$L$16,2,0)+VLOOKUP(D28,Sheet1!$H$2:$I$49,2,0),""))))</f>
        <v/>
      </c>
      <c r="U28" s="26" t="str">
        <f>IF(O28&gt;=8400000,IF(AND(J28&gt;=DATE(2025,4,1),J28&lt;=DATE(2026,3,31)),VLOOKUP(C28&amp;H28,Sheet1!$E$11:$F$16,2,0)+VLOOKUP(D28,Sheet1!$B$2:$C$49,2,0),IF(AND(C28="FCV",J28&gt;=DATE(2026,4,1),J28&lt;=DATE(2027,3,31)),VLOOKUP(C28&amp;H28,Sheet1!$K$11:$L$16,2,0),IF(AND(J28&gt;=DATE(2026,4,1),J28&lt;=DATE(2027,3,31)),VLOOKUP(C28&amp;H28,Sheet1!$K$11:$L$16,2,0)+VLOOKUP(D28,Sheet1!$H$2:$I$49,2,0),"")))*0.8,"")</f>
        <v/>
      </c>
    </row>
    <row r="29" spans="1:21" ht="30" customHeight="1">
      <c r="A29" s="26"/>
      <c r="B29" s="59">
        <v>15</v>
      </c>
      <c r="C29" s="20"/>
      <c r="D29" s="13"/>
      <c r="E29" s="3"/>
      <c r="F29" s="3"/>
      <c r="G29" s="3"/>
      <c r="H29" s="3"/>
      <c r="I29" s="3"/>
      <c r="J29" s="4"/>
      <c r="K29" s="4"/>
      <c r="L29" s="4"/>
      <c r="M29" s="3"/>
      <c r="N29" s="94" t="str">
        <f t="shared" si="0"/>
        <v/>
      </c>
      <c r="O29" s="15"/>
      <c r="P29" s="7"/>
      <c r="Q29" s="7"/>
      <c r="R29" s="7"/>
      <c r="S29" s="17"/>
      <c r="T29" s="18" t="str">
        <f>IF(AND(O29&gt;=8400000,O29&lt;&gt;""),U29,IF(AND(J29&gt;=DATE(2025,4,1),J29&lt;=DATE(2026,3,31)),VLOOKUP(C29&amp;H29,Sheet1!$E$11:$F$16,2,0)+VLOOKUP(D29,Sheet1!$B$2:$C$49,2,0),IF(AND(C29="FCV",J29&gt;=DATE(2026,4,1),J29&lt;=DATE(2027,3,31)),VLOOKUP(C29&amp;H29,Sheet1!$K$11:$L$16,2,0),IF(AND(J29&gt;=DATE(2026,4,1),J29&lt;=DATE(2027,3,31)),VLOOKUP(C29&amp;H29,Sheet1!$K$11:$L$16,2,0)+VLOOKUP(D29,Sheet1!$H$2:$I$49,2,0),""))))</f>
        <v/>
      </c>
      <c r="U29" s="26" t="str">
        <f>IF(O29&gt;=8400000,IF(AND(J29&gt;=DATE(2025,4,1),J29&lt;=DATE(2026,3,31)),VLOOKUP(C29&amp;H29,Sheet1!$E$11:$F$16,2,0)+VLOOKUP(D29,Sheet1!$B$2:$C$49,2,0),IF(AND(C29="FCV",J29&gt;=DATE(2026,4,1),J29&lt;=DATE(2027,3,31)),VLOOKUP(C29&amp;H29,Sheet1!$K$11:$L$16,2,0),IF(AND(J29&gt;=DATE(2026,4,1),J29&lt;=DATE(2027,3,31)),VLOOKUP(C29&amp;H29,Sheet1!$K$11:$L$16,2,0)+VLOOKUP(D29,Sheet1!$H$2:$I$49,2,0),"")))*0.8,"")</f>
        <v/>
      </c>
    </row>
    <row r="30" spans="1:21" ht="30" customHeight="1">
      <c r="A30" s="26"/>
      <c r="B30" s="59">
        <v>16</v>
      </c>
      <c r="C30" s="20"/>
      <c r="D30" s="13"/>
      <c r="E30" s="3"/>
      <c r="F30" s="3"/>
      <c r="G30" s="3"/>
      <c r="H30" s="3"/>
      <c r="I30" s="3"/>
      <c r="J30" s="4"/>
      <c r="K30" s="4"/>
      <c r="L30" s="4"/>
      <c r="M30" s="3"/>
      <c r="N30" s="94" t="str">
        <f t="shared" si="0"/>
        <v/>
      </c>
      <c r="O30" s="15"/>
      <c r="P30" s="7"/>
      <c r="Q30" s="7"/>
      <c r="R30" s="7"/>
      <c r="S30" s="17"/>
      <c r="T30" s="18" t="str">
        <f>IF(AND(O30&gt;=8400000,O30&lt;&gt;""),U30,IF(AND(J30&gt;=DATE(2025,4,1),J30&lt;=DATE(2026,3,31)),VLOOKUP(C30&amp;H30,Sheet1!$E$11:$F$16,2,0)+VLOOKUP(D30,Sheet1!$B$2:$C$49,2,0),IF(AND(C30="FCV",J30&gt;=DATE(2026,4,1),J30&lt;=DATE(2027,3,31)),VLOOKUP(C30&amp;H30,Sheet1!$K$11:$L$16,2,0),IF(AND(J30&gt;=DATE(2026,4,1),J30&lt;=DATE(2027,3,31)),VLOOKUP(C30&amp;H30,Sheet1!$K$11:$L$16,2,0)+VLOOKUP(D30,Sheet1!$H$2:$I$49,2,0),""))))</f>
        <v/>
      </c>
      <c r="U30" s="26" t="str">
        <f>IF(O30&gt;=8400000,IF(AND(J30&gt;=DATE(2025,4,1),J30&lt;=DATE(2026,3,31)),VLOOKUP(C30&amp;H30,Sheet1!$E$11:$F$16,2,0)+VLOOKUP(D30,Sheet1!$B$2:$C$49,2,0),IF(AND(C30="FCV",J30&gt;=DATE(2026,4,1),J30&lt;=DATE(2027,3,31)),VLOOKUP(C30&amp;H30,Sheet1!$K$11:$L$16,2,0),IF(AND(J30&gt;=DATE(2026,4,1),J30&lt;=DATE(2027,3,31)),VLOOKUP(C30&amp;H30,Sheet1!$K$11:$L$16,2,0)+VLOOKUP(D30,Sheet1!$H$2:$I$49,2,0),"")))*0.8,"")</f>
        <v/>
      </c>
    </row>
    <row r="31" spans="1:21" ht="30" customHeight="1">
      <c r="A31" s="26"/>
      <c r="B31" s="59">
        <v>17</v>
      </c>
      <c r="C31" s="20"/>
      <c r="D31" s="13"/>
      <c r="E31" s="3"/>
      <c r="F31" s="3"/>
      <c r="G31" s="3"/>
      <c r="H31" s="3"/>
      <c r="I31" s="3"/>
      <c r="J31" s="4"/>
      <c r="K31" s="4"/>
      <c r="L31" s="4"/>
      <c r="M31" s="3"/>
      <c r="N31" s="94" t="str">
        <f t="shared" si="0"/>
        <v/>
      </c>
      <c r="O31" s="15"/>
      <c r="P31" s="7"/>
      <c r="Q31" s="7"/>
      <c r="R31" s="7"/>
      <c r="S31" s="17"/>
      <c r="T31" s="18" t="str">
        <f>IF(AND(O31&gt;=8400000,O31&lt;&gt;""),U31,IF(AND(J31&gt;=DATE(2025,4,1),J31&lt;=DATE(2026,3,31)),VLOOKUP(C31&amp;H31,Sheet1!$E$11:$F$16,2,0)+VLOOKUP(D31,Sheet1!$B$2:$C$49,2,0),IF(AND(C31="FCV",J31&gt;=DATE(2026,4,1),J31&lt;=DATE(2027,3,31)),VLOOKUP(C31&amp;H31,Sheet1!$K$11:$L$16,2,0),IF(AND(J31&gt;=DATE(2026,4,1),J31&lt;=DATE(2027,3,31)),VLOOKUP(C31&amp;H31,Sheet1!$K$11:$L$16,2,0)+VLOOKUP(D31,Sheet1!$H$2:$I$49,2,0),""))))</f>
        <v/>
      </c>
      <c r="U31" s="26" t="str">
        <f>IF(O31&gt;=8400000,IF(AND(J31&gt;=DATE(2025,4,1),J31&lt;=DATE(2026,3,31)),VLOOKUP(C31&amp;H31,Sheet1!$E$11:$F$16,2,0)+VLOOKUP(D31,Sheet1!$B$2:$C$49,2,0),IF(AND(C31="FCV",J31&gt;=DATE(2026,4,1),J31&lt;=DATE(2027,3,31)),VLOOKUP(C31&amp;H31,Sheet1!$K$11:$L$16,2,0),IF(AND(J31&gt;=DATE(2026,4,1),J31&lt;=DATE(2027,3,31)),VLOOKUP(C31&amp;H31,Sheet1!$K$11:$L$16,2,0)+VLOOKUP(D31,Sheet1!$H$2:$I$49,2,0),"")))*0.8,"")</f>
        <v/>
      </c>
    </row>
    <row r="32" spans="1:21" ht="30" customHeight="1">
      <c r="A32" s="26"/>
      <c r="B32" s="59">
        <v>18</v>
      </c>
      <c r="C32" s="20"/>
      <c r="D32" s="13"/>
      <c r="E32" s="3"/>
      <c r="F32" s="3"/>
      <c r="G32" s="3"/>
      <c r="H32" s="3"/>
      <c r="I32" s="3"/>
      <c r="J32" s="4"/>
      <c r="K32" s="4"/>
      <c r="L32" s="4"/>
      <c r="M32" s="3"/>
      <c r="N32" s="94" t="str">
        <f t="shared" si="0"/>
        <v/>
      </c>
      <c r="O32" s="15"/>
      <c r="P32" s="7"/>
      <c r="Q32" s="7"/>
      <c r="R32" s="7"/>
      <c r="S32" s="17"/>
      <c r="T32" s="18" t="str">
        <f>IF(AND(O32&gt;=8400000,O32&lt;&gt;""),U32,IF(AND(J32&gt;=DATE(2025,4,1),J32&lt;=DATE(2026,3,31)),VLOOKUP(C32&amp;H32,Sheet1!$E$11:$F$16,2,0)+VLOOKUP(D32,Sheet1!$B$2:$C$49,2,0),IF(AND(C32="FCV",J32&gt;=DATE(2026,4,1),J32&lt;=DATE(2027,3,31)),VLOOKUP(C32&amp;H32,Sheet1!$K$11:$L$16,2,0),IF(AND(J32&gt;=DATE(2026,4,1),J32&lt;=DATE(2027,3,31)),VLOOKUP(C32&amp;H32,Sheet1!$K$11:$L$16,2,0)+VLOOKUP(D32,Sheet1!$H$2:$I$49,2,0),""))))</f>
        <v/>
      </c>
      <c r="U32" s="26" t="str">
        <f>IF(O32&gt;=8400000,IF(AND(J32&gt;=DATE(2025,4,1),J32&lt;=DATE(2026,3,31)),VLOOKUP(C32&amp;H32,Sheet1!$E$11:$F$16,2,0)+VLOOKUP(D32,Sheet1!$B$2:$C$49,2,0),IF(AND(C32="FCV",J32&gt;=DATE(2026,4,1),J32&lt;=DATE(2027,3,31)),VLOOKUP(C32&amp;H32,Sheet1!$K$11:$L$16,2,0),IF(AND(J32&gt;=DATE(2026,4,1),J32&lt;=DATE(2027,3,31)),VLOOKUP(C32&amp;H32,Sheet1!$K$11:$L$16,2,0)+VLOOKUP(D32,Sheet1!$H$2:$I$49,2,0),"")))*0.8,"")</f>
        <v/>
      </c>
    </row>
    <row r="33" spans="1:21" ht="30" customHeight="1">
      <c r="A33" s="26"/>
      <c r="B33" s="59">
        <v>19</v>
      </c>
      <c r="C33" s="20"/>
      <c r="D33" s="13"/>
      <c r="E33" s="1"/>
      <c r="F33" s="1"/>
      <c r="G33" s="1"/>
      <c r="H33" s="3"/>
      <c r="I33" s="1"/>
      <c r="J33" s="2"/>
      <c r="K33" s="4"/>
      <c r="L33" s="4"/>
      <c r="M33" s="1"/>
      <c r="N33" s="94" t="str">
        <f t="shared" si="0"/>
        <v/>
      </c>
      <c r="O33" s="15"/>
      <c r="P33" s="7"/>
      <c r="Q33" s="7"/>
      <c r="R33" s="7"/>
      <c r="S33" s="17"/>
      <c r="T33" s="18" t="str">
        <f>IF(AND(O33&gt;=8400000,O33&lt;&gt;""),U33,IF(AND(J33&gt;=DATE(2025,4,1),J33&lt;=DATE(2026,3,31)),VLOOKUP(C33&amp;H33,Sheet1!$E$11:$F$16,2,0)+VLOOKUP(D33,Sheet1!$B$2:$C$49,2,0),IF(AND(C33="FCV",J33&gt;=DATE(2026,4,1),J33&lt;=DATE(2027,3,31)),VLOOKUP(C33&amp;H33,Sheet1!$K$11:$L$16,2,0),IF(AND(J33&gt;=DATE(2026,4,1),J33&lt;=DATE(2027,3,31)),VLOOKUP(C33&amp;H33,Sheet1!$K$11:$L$16,2,0)+VLOOKUP(D33,Sheet1!$H$2:$I$49,2,0),""))))</f>
        <v/>
      </c>
      <c r="U33" s="26" t="str">
        <f>IF(O33&gt;=8400000,IF(AND(J33&gt;=DATE(2025,4,1),J33&lt;=DATE(2026,3,31)),VLOOKUP(C33&amp;H33,Sheet1!$E$11:$F$16,2,0)+VLOOKUP(D33,Sheet1!$B$2:$C$49,2,0),IF(AND(C33="FCV",J33&gt;=DATE(2026,4,1),J33&lt;=DATE(2027,3,31)),VLOOKUP(C33&amp;H33,Sheet1!$K$11:$L$16,2,0),IF(AND(J33&gt;=DATE(2026,4,1),J33&lt;=DATE(2027,3,31)),VLOOKUP(C33&amp;H33,Sheet1!$K$11:$L$16,2,0)+VLOOKUP(D33,Sheet1!$H$2:$I$49,2,0),"")))*0.8,"")</f>
        <v/>
      </c>
    </row>
    <row r="34" spans="1:21" ht="30" customHeight="1">
      <c r="A34" s="26"/>
      <c r="B34" s="59">
        <v>20</v>
      </c>
      <c r="C34" s="20"/>
      <c r="D34" s="13"/>
      <c r="E34" s="3"/>
      <c r="F34" s="3"/>
      <c r="G34" s="3"/>
      <c r="H34" s="3"/>
      <c r="I34" s="3"/>
      <c r="J34" s="4"/>
      <c r="K34" s="4"/>
      <c r="L34" s="4"/>
      <c r="M34" s="3"/>
      <c r="N34" s="94" t="str">
        <f t="shared" si="0"/>
        <v/>
      </c>
      <c r="O34" s="15"/>
      <c r="P34" s="7"/>
      <c r="Q34" s="7"/>
      <c r="R34" s="7"/>
      <c r="S34" s="17"/>
      <c r="T34" s="18" t="str">
        <f>IF(AND(O34&gt;=8400000,O34&lt;&gt;""),U34,IF(AND(J34&gt;=DATE(2025,4,1),J34&lt;=DATE(2026,3,31)),VLOOKUP(C34&amp;H34,Sheet1!$E$11:$F$16,2,0)+VLOOKUP(D34,Sheet1!$B$2:$C$49,2,0),IF(AND(C34="FCV",J34&gt;=DATE(2026,4,1),J34&lt;=DATE(2027,3,31)),VLOOKUP(C34&amp;H34,Sheet1!$K$11:$L$16,2,0),IF(AND(J34&gt;=DATE(2026,4,1),J34&lt;=DATE(2027,3,31)),VLOOKUP(C34&amp;H34,Sheet1!$K$11:$L$16,2,0)+VLOOKUP(D34,Sheet1!$H$2:$I$49,2,0),""))))</f>
        <v/>
      </c>
      <c r="U34" s="26" t="str">
        <f>IF(O34&gt;=8400000,IF(AND(J34&gt;=DATE(2025,4,1),J34&lt;=DATE(2026,3,31)),VLOOKUP(C34&amp;H34,Sheet1!$E$11:$F$16,2,0)+VLOOKUP(D34,Sheet1!$B$2:$C$49,2,0),IF(AND(C34="FCV",J34&gt;=DATE(2026,4,1),J34&lt;=DATE(2027,3,31)),VLOOKUP(C34&amp;H34,Sheet1!$K$11:$L$16,2,0),IF(AND(J34&gt;=DATE(2026,4,1),J34&lt;=DATE(2027,3,31)),VLOOKUP(C34&amp;H34,Sheet1!$K$11:$L$16,2,0)+VLOOKUP(D34,Sheet1!$H$2:$I$49,2,0),"")))*0.8,"")</f>
        <v/>
      </c>
    </row>
    <row r="35" spans="1:21" ht="30" customHeight="1">
      <c r="A35" s="26"/>
      <c r="B35" s="59">
        <v>21</v>
      </c>
      <c r="C35" s="20"/>
      <c r="D35" s="13"/>
      <c r="E35" s="3"/>
      <c r="F35" s="3"/>
      <c r="G35" s="3"/>
      <c r="H35" s="3"/>
      <c r="I35" s="3"/>
      <c r="J35" s="4"/>
      <c r="K35" s="4"/>
      <c r="L35" s="4"/>
      <c r="M35" s="3"/>
      <c r="N35" s="94" t="str">
        <f t="shared" si="0"/>
        <v/>
      </c>
      <c r="O35" s="15"/>
      <c r="P35" s="7"/>
      <c r="Q35" s="7"/>
      <c r="R35" s="7"/>
      <c r="S35" s="17"/>
      <c r="T35" s="18" t="str">
        <f>IF(AND(O35&gt;=8400000,O35&lt;&gt;""),U35,IF(AND(J35&gt;=DATE(2025,4,1),J35&lt;=DATE(2026,3,31)),VLOOKUP(C35&amp;H35,Sheet1!$E$11:$F$16,2,0)+VLOOKUP(D35,Sheet1!$B$2:$C$49,2,0),IF(AND(C35="FCV",J35&gt;=DATE(2026,4,1),J35&lt;=DATE(2027,3,31)),VLOOKUP(C35&amp;H35,Sheet1!$K$11:$L$16,2,0),IF(AND(J35&gt;=DATE(2026,4,1),J35&lt;=DATE(2027,3,31)),VLOOKUP(C35&amp;H35,Sheet1!$K$11:$L$16,2,0)+VLOOKUP(D35,Sheet1!$H$2:$I$49,2,0),""))))</f>
        <v/>
      </c>
      <c r="U35" s="26" t="str">
        <f>IF(O35&gt;=8400000,IF(AND(J35&gt;=DATE(2025,4,1),J35&lt;=DATE(2026,3,31)),VLOOKUP(C35&amp;H35,Sheet1!$E$11:$F$16,2,0)+VLOOKUP(D35,Sheet1!$B$2:$C$49,2,0),IF(AND(C35="FCV",J35&gt;=DATE(2026,4,1),J35&lt;=DATE(2027,3,31)),VLOOKUP(C35&amp;H35,Sheet1!$K$11:$L$16,2,0),IF(AND(J35&gt;=DATE(2026,4,1),J35&lt;=DATE(2027,3,31)),VLOOKUP(C35&amp;H35,Sheet1!$K$11:$L$16,2,0)+VLOOKUP(D35,Sheet1!$H$2:$I$49,2,0),"")))*0.8,"")</f>
        <v/>
      </c>
    </row>
    <row r="36" spans="1:21" ht="30" customHeight="1">
      <c r="A36" s="26"/>
      <c r="B36" s="59">
        <v>22</v>
      </c>
      <c r="C36" s="20"/>
      <c r="D36" s="13"/>
      <c r="E36" s="3"/>
      <c r="F36" s="3"/>
      <c r="G36" s="3"/>
      <c r="H36" s="3"/>
      <c r="I36" s="3"/>
      <c r="J36" s="4"/>
      <c r="K36" s="4"/>
      <c r="L36" s="4"/>
      <c r="M36" s="3"/>
      <c r="N36" s="94" t="str">
        <f t="shared" si="0"/>
        <v/>
      </c>
      <c r="O36" s="15"/>
      <c r="P36" s="7"/>
      <c r="Q36" s="7"/>
      <c r="R36" s="7"/>
      <c r="S36" s="17"/>
      <c r="T36" s="18" t="str">
        <f>IF(AND(O36&gt;=8400000,O36&lt;&gt;""),U36,IF(AND(J36&gt;=DATE(2025,4,1),J36&lt;=DATE(2026,3,31)),VLOOKUP(C36&amp;H36,Sheet1!$E$11:$F$16,2,0)+VLOOKUP(D36,Sheet1!$B$2:$C$49,2,0),IF(AND(C36="FCV",J36&gt;=DATE(2026,4,1),J36&lt;=DATE(2027,3,31)),VLOOKUP(C36&amp;H36,Sheet1!$K$11:$L$16,2,0),IF(AND(J36&gt;=DATE(2026,4,1),J36&lt;=DATE(2027,3,31)),VLOOKUP(C36&amp;H36,Sheet1!$K$11:$L$16,2,0)+VLOOKUP(D36,Sheet1!$H$2:$I$49,2,0),""))))</f>
        <v/>
      </c>
      <c r="U36" s="26" t="str">
        <f>IF(O36&gt;=8400000,IF(AND(J36&gt;=DATE(2025,4,1),J36&lt;=DATE(2026,3,31)),VLOOKUP(C36&amp;H36,Sheet1!$E$11:$F$16,2,0)+VLOOKUP(D36,Sheet1!$B$2:$C$49,2,0),IF(AND(C36="FCV",J36&gt;=DATE(2026,4,1),J36&lt;=DATE(2027,3,31)),VLOOKUP(C36&amp;H36,Sheet1!$K$11:$L$16,2,0),IF(AND(J36&gt;=DATE(2026,4,1),J36&lt;=DATE(2027,3,31)),VLOOKUP(C36&amp;H36,Sheet1!$K$11:$L$16,2,0)+VLOOKUP(D36,Sheet1!$H$2:$I$49,2,0),"")))*0.8,"")</f>
        <v/>
      </c>
    </row>
    <row r="37" spans="1:21" ht="30" customHeight="1">
      <c r="A37" s="26"/>
      <c r="B37" s="59">
        <v>23</v>
      </c>
      <c r="C37" s="20"/>
      <c r="D37" s="13"/>
      <c r="E37" s="3"/>
      <c r="F37" s="3"/>
      <c r="G37" s="3"/>
      <c r="H37" s="3"/>
      <c r="I37" s="3"/>
      <c r="J37" s="4"/>
      <c r="K37" s="4"/>
      <c r="L37" s="4"/>
      <c r="M37" s="3"/>
      <c r="N37" s="94" t="str">
        <f t="shared" si="0"/>
        <v/>
      </c>
      <c r="O37" s="15"/>
      <c r="P37" s="7"/>
      <c r="Q37" s="7"/>
      <c r="R37" s="7"/>
      <c r="S37" s="17"/>
      <c r="T37" s="18" t="str">
        <f>IF(AND(O37&gt;=8400000,O37&lt;&gt;""),U37,IF(AND(J37&gt;=DATE(2025,4,1),J37&lt;=DATE(2026,3,31)),VLOOKUP(C37&amp;H37,Sheet1!$E$11:$F$16,2,0)+VLOOKUP(D37,Sheet1!$B$2:$C$49,2,0),IF(AND(C37="FCV",J37&gt;=DATE(2026,4,1),J37&lt;=DATE(2027,3,31)),VLOOKUP(C37&amp;H37,Sheet1!$K$11:$L$16,2,0),IF(AND(J37&gt;=DATE(2026,4,1),J37&lt;=DATE(2027,3,31)),VLOOKUP(C37&amp;H37,Sheet1!$K$11:$L$16,2,0)+VLOOKUP(D37,Sheet1!$H$2:$I$49,2,0),""))))</f>
        <v/>
      </c>
      <c r="U37" s="26" t="str">
        <f>IF(O37&gt;=8400000,IF(AND(J37&gt;=DATE(2025,4,1),J37&lt;=DATE(2026,3,31)),VLOOKUP(C37&amp;H37,Sheet1!$E$11:$F$16,2,0)+VLOOKUP(D37,Sheet1!$B$2:$C$49,2,0),IF(AND(C37="FCV",J37&gt;=DATE(2026,4,1),J37&lt;=DATE(2027,3,31)),VLOOKUP(C37&amp;H37,Sheet1!$K$11:$L$16,2,0),IF(AND(J37&gt;=DATE(2026,4,1),J37&lt;=DATE(2027,3,31)),VLOOKUP(C37&amp;H37,Sheet1!$K$11:$L$16,2,0)+VLOOKUP(D37,Sheet1!$H$2:$I$49,2,0),"")))*0.8,"")</f>
        <v/>
      </c>
    </row>
    <row r="38" spans="1:21" ht="30" customHeight="1">
      <c r="A38" s="26"/>
      <c r="B38" s="59">
        <v>24</v>
      </c>
      <c r="C38" s="20"/>
      <c r="D38" s="13"/>
      <c r="E38" s="3"/>
      <c r="F38" s="3"/>
      <c r="G38" s="3"/>
      <c r="H38" s="3"/>
      <c r="I38" s="3"/>
      <c r="J38" s="4"/>
      <c r="K38" s="4"/>
      <c r="L38" s="4"/>
      <c r="M38" s="3"/>
      <c r="N38" s="94" t="str">
        <f t="shared" si="0"/>
        <v/>
      </c>
      <c r="O38" s="15"/>
      <c r="P38" s="7"/>
      <c r="Q38" s="7"/>
      <c r="R38" s="7"/>
      <c r="S38" s="17"/>
      <c r="T38" s="18" t="str">
        <f>IF(AND(O38&gt;=8400000,O38&lt;&gt;""),U38,IF(AND(J38&gt;=DATE(2025,4,1),J38&lt;=DATE(2026,3,31)),VLOOKUP(C38&amp;H38,Sheet1!$E$11:$F$16,2,0)+VLOOKUP(D38,Sheet1!$B$2:$C$49,2,0),IF(AND(C38="FCV",J38&gt;=DATE(2026,4,1),J38&lt;=DATE(2027,3,31)),VLOOKUP(C38&amp;H38,Sheet1!$K$11:$L$16,2,0),IF(AND(J38&gt;=DATE(2026,4,1),J38&lt;=DATE(2027,3,31)),VLOOKUP(C38&amp;H38,Sheet1!$K$11:$L$16,2,0)+VLOOKUP(D38,Sheet1!$H$2:$I$49,2,0),""))))</f>
        <v/>
      </c>
      <c r="U38" s="26" t="str">
        <f>IF(O38&gt;=8400000,IF(AND(J38&gt;=DATE(2025,4,1),J38&lt;=DATE(2026,3,31)),VLOOKUP(C38&amp;H38,Sheet1!$E$11:$F$16,2,0)+VLOOKUP(D38,Sheet1!$B$2:$C$49,2,0),IF(AND(C38="FCV",J38&gt;=DATE(2026,4,1),J38&lt;=DATE(2027,3,31)),VLOOKUP(C38&amp;H38,Sheet1!$K$11:$L$16,2,0),IF(AND(J38&gt;=DATE(2026,4,1),J38&lt;=DATE(2027,3,31)),VLOOKUP(C38&amp;H38,Sheet1!$K$11:$L$16,2,0)+VLOOKUP(D38,Sheet1!$H$2:$I$49,2,0),"")))*0.8,"")</f>
        <v/>
      </c>
    </row>
    <row r="39" spans="1:21" ht="30" customHeight="1">
      <c r="A39" s="26"/>
      <c r="B39" s="59">
        <v>25</v>
      </c>
      <c r="C39" s="20"/>
      <c r="D39" s="13"/>
      <c r="E39" s="3"/>
      <c r="F39" s="3"/>
      <c r="G39" s="3"/>
      <c r="H39" s="3"/>
      <c r="I39" s="3"/>
      <c r="J39" s="4"/>
      <c r="K39" s="4"/>
      <c r="L39" s="4"/>
      <c r="M39" s="3"/>
      <c r="N39" s="94" t="str">
        <f t="shared" si="0"/>
        <v/>
      </c>
      <c r="O39" s="15"/>
      <c r="P39" s="7"/>
      <c r="Q39" s="7"/>
      <c r="R39" s="7"/>
      <c r="S39" s="17"/>
      <c r="T39" s="18" t="str">
        <f>IF(AND(O39&gt;=8400000,O39&lt;&gt;""),U39,IF(AND(J39&gt;=DATE(2025,4,1),J39&lt;=DATE(2026,3,31)),VLOOKUP(C39&amp;H39,Sheet1!$E$11:$F$16,2,0)+VLOOKUP(D39,Sheet1!$B$2:$C$49,2,0),IF(AND(C39="FCV",J39&gt;=DATE(2026,4,1),J39&lt;=DATE(2027,3,31)),VLOOKUP(C39&amp;H39,Sheet1!$K$11:$L$16,2,0),IF(AND(J39&gt;=DATE(2026,4,1),J39&lt;=DATE(2027,3,31)),VLOOKUP(C39&amp;H39,Sheet1!$K$11:$L$16,2,0)+VLOOKUP(D39,Sheet1!$H$2:$I$49,2,0),""))))</f>
        <v/>
      </c>
      <c r="U39" s="26" t="str">
        <f>IF(O39&gt;=8400000,IF(AND(J39&gt;=DATE(2025,4,1),J39&lt;=DATE(2026,3,31)),VLOOKUP(C39&amp;H39,Sheet1!$E$11:$F$16,2,0)+VLOOKUP(D39,Sheet1!$B$2:$C$49,2,0),IF(AND(C39="FCV",J39&gt;=DATE(2026,4,1),J39&lt;=DATE(2027,3,31)),VLOOKUP(C39&amp;H39,Sheet1!$K$11:$L$16,2,0),IF(AND(J39&gt;=DATE(2026,4,1),J39&lt;=DATE(2027,3,31)),VLOOKUP(C39&amp;H39,Sheet1!$K$11:$L$16,2,0)+VLOOKUP(D39,Sheet1!$H$2:$I$49,2,0),"")))*0.8,"")</f>
        <v/>
      </c>
    </row>
    <row r="40" spans="1:21" ht="30" customHeight="1">
      <c r="A40" s="26"/>
      <c r="B40" s="59">
        <v>26</v>
      </c>
      <c r="C40" s="20"/>
      <c r="D40" s="13"/>
      <c r="E40" s="3"/>
      <c r="F40" s="3"/>
      <c r="G40" s="3"/>
      <c r="H40" s="3"/>
      <c r="I40" s="3"/>
      <c r="J40" s="4"/>
      <c r="K40" s="4"/>
      <c r="L40" s="4"/>
      <c r="M40" s="3"/>
      <c r="N40" s="94" t="str">
        <f t="shared" si="0"/>
        <v/>
      </c>
      <c r="O40" s="15"/>
      <c r="P40" s="7"/>
      <c r="Q40" s="7"/>
      <c r="R40" s="7"/>
      <c r="S40" s="17"/>
      <c r="T40" s="18" t="str">
        <f>IF(AND(O40&gt;=8400000,O40&lt;&gt;""),U40,IF(AND(J40&gt;=DATE(2025,4,1),J40&lt;=DATE(2026,3,31)),VLOOKUP(C40&amp;H40,Sheet1!$E$11:$F$16,2,0)+VLOOKUP(D40,Sheet1!$B$2:$C$49,2,0),IF(AND(C40="FCV",J40&gt;=DATE(2026,4,1),J40&lt;=DATE(2027,3,31)),VLOOKUP(C40&amp;H40,Sheet1!$K$11:$L$16,2,0),IF(AND(J40&gt;=DATE(2026,4,1),J40&lt;=DATE(2027,3,31)),VLOOKUP(C40&amp;H40,Sheet1!$K$11:$L$16,2,0)+VLOOKUP(D40,Sheet1!$H$2:$I$49,2,0),""))))</f>
        <v/>
      </c>
      <c r="U40" s="26" t="str">
        <f>IF(O40&gt;=8400000,IF(AND(J40&gt;=DATE(2025,4,1),J40&lt;=DATE(2026,3,31)),VLOOKUP(C40&amp;H40,Sheet1!$E$11:$F$16,2,0)+VLOOKUP(D40,Sheet1!$B$2:$C$49,2,0),IF(AND(C40="FCV",J40&gt;=DATE(2026,4,1),J40&lt;=DATE(2027,3,31)),VLOOKUP(C40&amp;H40,Sheet1!$K$11:$L$16,2,0),IF(AND(J40&gt;=DATE(2026,4,1),J40&lt;=DATE(2027,3,31)),VLOOKUP(C40&amp;H40,Sheet1!$K$11:$L$16,2,0)+VLOOKUP(D40,Sheet1!$H$2:$I$49,2,0),"")))*0.8,"")</f>
        <v/>
      </c>
    </row>
    <row r="41" spans="1:21" ht="30" customHeight="1">
      <c r="A41" s="26"/>
      <c r="B41" s="59">
        <v>27</v>
      </c>
      <c r="C41" s="20"/>
      <c r="D41" s="13"/>
      <c r="E41" s="3"/>
      <c r="F41" s="3"/>
      <c r="G41" s="3"/>
      <c r="H41" s="3"/>
      <c r="I41" s="3"/>
      <c r="J41" s="4"/>
      <c r="K41" s="4"/>
      <c r="L41" s="4"/>
      <c r="M41" s="3"/>
      <c r="N41" s="94" t="str">
        <f t="shared" si="0"/>
        <v/>
      </c>
      <c r="O41" s="15"/>
      <c r="P41" s="7"/>
      <c r="Q41" s="7"/>
      <c r="R41" s="7"/>
      <c r="S41" s="17"/>
      <c r="T41" s="18" t="str">
        <f>IF(AND(O41&gt;=8400000,O41&lt;&gt;""),U41,IF(AND(J41&gt;=DATE(2025,4,1),J41&lt;=DATE(2026,3,31)),VLOOKUP(C41&amp;H41,Sheet1!$E$11:$F$16,2,0)+VLOOKUP(D41,Sheet1!$B$2:$C$49,2,0),IF(AND(C41="FCV",J41&gt;=DATE(2026,4,1),J41&lt;=DATE(2027,3,31)),VLOOKUP(C41&amp;H41,Sheet1!$K$11:$L$16,2,0),IF(AND(J41&gt;=DATE(2026,4,1),J41&lt;=DATE(2027,3,31)),VLOOKUP(C41&amp;H41,Sheet1!$K$11:$L$16,2,0)+VLOOKUP(D41,Sheet1!$H$2:$I$49,2,0),""))))</f>
        <v/>
      </c>
      <c r="U41" s="26" t="str">
        <f>IF(O41&gt;=8400000,IF(AND(J41&gt;=DATE(2025,4,1),J41&lt;=DATE(2026,3,31)),VLOOKUP(C41&amp;H41,Sheet1!$E$11:$F$16,2,0)+VLOOKUP(D41,Sheet1!$B$2:$C$49,2,0),IF(AND(C41="FCV",J41&gt;=DATE(2026,4,1),J41&lt;=DATE(2027,3,31)),VLOOKUP(C41&amp;H41,Sheet1!$K$11:$L$16,2,0),IF(AND(J41&gt;=DATE(2026,4,1),J41&lt;=DATE(2027,3,31)),VLOOKUP(C41&amp;H41,Sheet1!$K$11:$L$16,2,0)+VLOOKUP(D41,Sheet1!$H$2:$I$49,2,0),"")))*0.8,"")</f>
        <v/>
      </c>
    </row>
    <row r="42" spans="1:21" ht="30" customHeight="1">
      <c r="A42" s="26"/>
      <c r="B42" s="59">
        <v>28</v>
      </c>
      <c r="C42" s="20"/>
      <c r="D42" s="13"/>
      <c r="E42" s="3"/>
      <c r="F42" s="3"/>
      <c r="G42" s="3"/>
      <c r="H42" s="3"/>
      <c r="I42" s="3"/>
      <c r="J42" s="4"/>
      <c r="K42" s="4"/>
      <c r="L42" s="4"/>
      <c r="M42" s="3"/>
      <c r="N42" s="94" t="str">
        <f t="shared" si="0"/>
        <v/>
      </c>
      <c r="O42" s="15"/>
      <c r="P42" s="7"/>
      <c r="Q42" s="7"/>
      <c r="R42" s="7"/>
      <c r="S42" s="17"/>
      <c r="T42" s="18" t="str">
        <f>IF(AND(O42&gt;=8400000,O42&lt;&gt;""),U42,IF(AND(J42&gt;=DATE(2025,4,1),J42&lt;=DATE(2026,3,31)),VLOOKUP(C42&amp;H42,Sheet1!$E$11:$F$16,2,0)+VLOOKUP(D42,Sheet1!$B$2:$C$49,2,0),IF(AND(C42="FCV",J42&gt;=DATE(2026,4,1),J42&lt;=DATE(2027,3,31)),VLOOKUP(C42&amp;H42,Sheet1!$K$11:$L$16,2,0),IF(AND(J42&gt;=DATE(2026,4,1),J42&lt;=DATE(2027,3,31)),VLOOKUP(C42&amp;H42,Sheet1!$K$11:$L$16,2,0)+VLOOKUP(D42,Sheet1!$H$2:$I$49,2,0),""))))</f>
        <v/>
      </c>
      <c r="U42" s="26" t="str">
        <f>IF(O42&gt;=8400000,IF(AND(J42&gt;=DATE(2025,4,1),J42&lt;=DATE(2026,3,31)),VLOOKUP(C42&amp;H42,Sheet1!$E$11:$F$16,2,0)+VLOOKUP(D42,Sheet1!$B$2:$C$49,2,0),IF(AND(C42="FCV",J42&gt;=DATE(2026,4,1),J42&lt;=DATE(2027,3,31)),VLOOKUP(C42&amp;H42,Sheet1!$K$11:$L$16,2,0),IF(AND(J42&gt;=DATE(2026,4,1),J42&lt;=DATE(2027,3,31)),VLOOKUP(C42&amp;H42,Sheet1!$K$11:$L$16,2,0)+VLOOKUP(D42,Sheet1!$H$2:$I$49,2,0),"")))*0.8,"")</f>
        <v/>
      </c>
    </row>
    <row r="43" spans="1:21" ht="30" customHeight="1">
      <c r="A43" s="26"/>
      <c r="B43" s="59">
        <v>29</v>
      </c>
      <c r="C43" s="20"/>
      <c r="D43" s="13"/>
      <c r="E43" s="3"/>
      <c r="F43" s="3"/>
      <c r="G43" s="3"/>
      <c r="H43" s="3"/>
      <c r="I43" s="3"/>
      <c r="J43" s="4"/>
      <c r="K43" s="4"/>
      <c r="L43" s="4"/>
      <c r="M43" s="3"/>
      <c r="N43" s="94" t="str">
        <f t="shared" si="0"/>
        <v/>
      </c>
      <c r="O43" s="15"/>
      <c r="P43" s="7"/>
      <c r="Q43" s="7"/>
      <c r="R43" s="7"/>
      <c r="S43" s="17"/>
      <c r="T43" s="18" t="str">
        <f>IF(AND(O43&gt;=8400000,O43&lt;&gt;""),U43,IF(AND(J43&gt;=DATE(2025,4,1),J43&lt;=DATE(2026,3,31)),VLOOKUP(C43&amp;H43,Sheet1!$E$11:$F$16,2,0)+VLOOKUP(D43,Sheet1!$B$2:$C$49,2,0),IF(AND(C43="FCV",J43&gt;=DATE(2026,4,1),J43&lt;=DATE(2027,3,31)),VLOOKUP(C43&amp;H43,Sheet1!$K$11:$L$16,2,0),IF(AND(J43&gt;=DATE(2026,4,1),J43&lt;=DATE(2027,3,31)),VLOOKUP(C43&amp;H43,Sheet1!$K$11:$L$16,2,0)+VLOOKUP(D43,Sheet1!$H$2:$I$49,2,0),""))))</f>
        <v/>
      </c>
      <c r="U43" s="26" t="str">
        <f>IF(O43&gt;=8400000,IF(AND(J43&gt;=DATE(2025,4,1),J43&lt;=DATE(2026,3,31)),VLOOKUP(C43&amp;H43,Sheet1!$E$11:$F$16,2,0)+VLOOKUP(D43,Sheet1!$B$2:$C$49,2,0),IF(AND(C43="FCV",J43&gt;=DATE(2026,4,1),J43&lt;=DATE(2027,3,31)),VLOOKUP(C43&amp;H43,Sheet1!$K$11:$L$16,2,0),IF(AND(J43&gt;=DATE(2026,4,1),J43&lt;=DATE(2027,3,31)),VLOOKUP(C43&amp;H43,Sheet1!$K$11:$L$16,2,0)+VLOOKUP(D43,Sheet1!$H$2:$I$49,2,0),"")))*0.8,"")</f>
        <v/>
      </c>
    </row>
    <row r="44" spans="1:21" ht="30" customHeight="1">
      <c r="A44" s="26"/>
      <c r="B44" s="59">
        <v>30</v>
      </c>
      <c r="C44" s="20"/>
      <c r="D44" s="13"/>
      <c r="E44" s="3"/>
      <c r="F44" s="3"/>
      <c r="G44" s="3"/>
      <c r="H44" s="3"/>
      <c r="I44" s="3"/>
      <c r="J44" s="4"/>
      <c r="K44" s="4"/>
      <c r="L44" s="4"/>
      <c r="M44" s="3"/>
      <c r="N44" s="94" t="str">
        <f t="shared" si="0"/>
        <v/>
      </c>
      <c r="O44" s="15"/>
      <c r="P44" s="7"/>
      <c r="Q44" s="7"/>
      <c r="R44" s="7"/>
      <c r="S44" s="17"/>
      <c r="T44" s="18" t="str">
        <f>IF(AND(O44&gt;=8400000,O44&lt;&gt;""),U44,IF(AND(J44&gt;=DATE(2025,4,1),J44&lt;=DATE(2026,3,31)),VLOOKUP(C44&amp;H44,Sheet1!$E$11:$F$16,2,0)+VLOOKUP(D44,Sheet1!$B$2:$C$49,2,0),IF(AND(C44="FCV",J44&gt;=DATE(2026,4,1),J44&lt;=DATE(2027,3,31)),VLOOKUP(C44&amp;H44,Sheet1!$K$11:$L$16,2,0),IF(AND(J44&gt;=DATE(2026,4,1),J44&lt;=DATE(2027,3,31)),VLOOKUP(C44&amp;H44,Sheet1!$K$11:$L$16,2,0)+VLOOKUP(D44,Sheet1!$H$2:$I$49,2,0),""))))</f>
        <v/>
      </c>
      <c r="U44" s="26" t="str">
        <f>IF(O44&gt;=8400000,IF(AND(J44&gt;=DATE(2025,4,1),J44&lt;=DATE(2026,3,31)),VLOOKUP(C44&amp;H44,Sheet1!$E$11:$F$16,2,0)+VLOOKUP(D44,Sheet1!$B$2:$C$49,2,0),IF(AND(C44="FCV",J44&gt;=DATE(2026,4,1),J44&lt;=DATE(2027,3,31)),VLOOKUP(C44&amp;H44,Sheet1!$K$11:$L$16,2,0),IF(AND(J44&gt;=DATE(2026,4,1),J44&lt;=DATE(2027,3,31)),VLOOKUP(C44&amp;H44,Sheet1!$K$11:$L$16,2,0)+VLOOKUP(D44,Sheet1!$H$2:$I$49,2,0),"")))*0.8,"")</f>
        <v/>
      </c>
    </row>
    <row r="45" spans="1:21" ht="30" customHeight="1">
      <c r="A45" s="26"/>
      <c r="B45" s="59">
        <v>31</v>
      </c>
      <c r="C45" s="20"/>
      <c r="D45" s="13"/>
      <c r="E45" s="3"/>
      <c r="F45" s="3"/>
      <c r="G45" s="3"/>
      <c r="H45" s="3"/>
      <c r="I45" s="3"/>
      <c r="J45" s="4"/>
      <c r="K45" s="4"/>
      <c r="L45" s="4"/>
      <c r="M45" s="3"/>
      <c r="N45" s="94" t="str">
        <f t="shared" si="0"/>
        <v/>
      </c>
      <c r="O45" s="15"/>
      <c r="P45" s="7"/>
      <c r="Q45" s="7"/>
      <c r="R45" s="7"/>
      <c r="S45" s="17"/>
      <c r="T45" s="18" t="str">
        <f>IF(AND(O45&gt;=8400000,O45&lt;&gt;""),U45,IF(AND(J45&gt;=DATE(2025,4,1),J45&lt;=DATE(2026,3,31)),VLOOKUP(C45&amp;H45,Sheet1!$E$11:$F$16,2,0)+VLOOKUP(D45,Sheet1!$B$2:$C$49,2,0),IF(AND(C45="FCV",J45&gt;=DATE(2026,4,1),J45&lt;=DATE(2027,3,31)),VLOOKUP(C45&amp;H45,Sheet1!$K$11:$L$16,2,0),IF(AND(J45&gt;=DATE(2026,4,1),J45&lt;=DATE(2027,3,31)),VLOOKUP(C45&amp;H45,Sheet1!$K$11:$L$16,2,0)+VLOOKUP(D45,Sheet1!$H$2:$I$49,2,0),""))))</f>
        <v/>
      </c>
      <c r="U45" s="26" t="str">
        <f>IF(O45&gt;=8400000,IF(AND(J45&gt;=DATE(2025,4,1),J45&lt;=DATE(2026,3,31)),VLOOKUP(C45&amp;H45,Sheet1!$E$11:$F$16,2,0)+VLOOKUP(D45,Sheet1!$B$2:$C$49,2,0),IF(AND(C45="FCV",J45&gt;=DATE(2026,4,1),J45&lt;=DATE(2027,3,31)),VLOOKUP(C45&amp;H45,Sheet1!$K$11:$L$16,2,0),IF(AND(J45&gt;=DATE(2026,4,1),J45&lt;=DATE(2027,3,31)),VLOOKUP(C45&amp;H45,Sheet1!$K$11:$L$16,2,0)+VLOOKUP(D45,Sheet1!$H$2:$I$49,2,0),"")))*0.8,"")</f>
        <v/>
      </c>
    </row>
    <row r="46" spans="1:21" ht="30" customHeight="1">
      <c r="A46" s="26"/>
      <c r="B46" s="59">
        <v>32</v>
      </c>
      <c r="C46" s="20"/>
      <c r="D46" s="13"/>
      <c r="E46" s="3"/>
      <c r="F46" s="3"/>
      <c r="G46" s="3"/>
      <c r="H46" s="3"/>
      <c r="I46" s="3"/>
      <c r="J46" s="4"/>
      <c r="K46" s="4"/>
      <c r="L46" s="4"/>
      <c r="M46" s="3"/>
      <c r="N46" s="94" t="str">
        <f t="shared" si="0"/>
        <v/>
      </c>
      <c r="O46" s="15"/>
      <c r="P46" s="7"/>
      <c r="Q46" s="7"/>
      <c r="R46" s="7"/>
      <c r="S46" s="17"/>
      <c r="T46" s="18" t="str">
        <f>IF(AND(O46&gt;=8400000,O46&lt;&gt;""),U46,IF(AND(J46&gt;=DATE(2025,4,1),J46&lt;=DATE(2026,3,31)),VLOOKUP(C46&amp;H46,Sheet1!$E$11:$F$16,2,0)+VLOOKUP(D46,Sheet1!$B$2:$C$49,2,0),IF(AND(C46="FCV",J46&gt;=DATE(2026,4,1),J46&lt;=DATE(2027,3,31)),VLOOKUP(C46&amp;H46,Sheet1!$K$11:$L$16,2,0),IF(AND(J46&gt;=DATE(2026,4,1),J46&lt;=DATE(2027,3,31)),VLOOKUP(C46&amp;H46,Sheet1!$K$11:$L$16,2,0)+VLOOKUP(D46,Sheet1!$H$2:$I$49,2,0),""))))</f>
        <v/>
      </c>
      <c r="U46" s="26" t="str">
        <f>IF(O46&gt;=8400000,IF(AND(J46&gt;=DATE(2025,4,1),J46&lt;=DATE(2026,3,31)),VLOOKUP(C46&amp;H46,Sheet1!$E$11:$F$16,2,0)+VLOOKUP(D46,Sheet1!$B$2:$C$49,2,0),IF(AND(C46="FCV",J46&gt;=DATE(2026,4,1),J46&lt;=DATE(2027,3,31)),VLOOKUP(C46&amp;H46,Sheet1!$K$11:$L$16,2,0),IF(AND(J46&gt;=DATE(2026,4,1),J46&lt;=DATE(2027,3,31)),VLOOKUP(C46&amp;H46,Sheet1!$K$11:$L$16,2,0)+VLOOKUP(D46,Sheet1!$H$2:$I$49,2,0),"")))*0.8,"")</f>
        <v/>
      </c>
    </row>
    <row r="47" spans="1:21" ht="30" customHeight="1">
      <c r="A47" s="26"/>
      <c r="B47" s="59">
        <v>33</v>
      </c>
      <c r="C47" s="20"/>
      <c r="D47" s="13"/>
      <c r="E47" s="3"/>
      <c r="F47" s="3"/>
      <c r="G47" s="3"/>
      <c r="H47" s="3"/>
      <c r="I47" s="3"/>
      <c r="J47" s="4"/>
      <c r="K47" s="4"/>
      <c r="L47" s="4"/>
      <c r="M47" s="3"/>
      <c r="N47" s="94" t="str">
        <f t="shared" si="0"/>
        <v/>
      </c>
      <c r="O47" s="15"/>
      <c r="P47" s="7"/>
      <c r="Q47" s="7"/>
      <c r="R47" s="7"/>
      <c r="S47" s="17"/>
      <c r="T47" s="18" t="str">
        <f>IF(AND(O47&gt;=8400000,O47&lt;&gt;""),U47,IF(AND(J47&gt;=DATE(2025,4,1),J47&lt;=DATE(2026,3,31)),VLOOKUP(C47&amp;H47,Sheet1!$E$11:$F$16,2,0)+VLOOKUP(D47,Sheet1!$B$2:$C$49,2,0),IF(AND(C47="FCV",J47&gt;=DATE(2026,4,1),J47&lt;=DATE(2027,3,31)),VLOOKUP(C47&amp;H47,Sheet1!$K$11:$L$16,2,0),IF(AND(J47&gt;=DATE(2026,4,1),J47&lt;=DATE(2027,3,31)),VLOOKUP(C47&amp;H47,Sheet1!$K$11:$L$16,2,0)+VLOOKUP(D47,Sheet1!$H$2:$I$49,2,0),""))))</f>
        <v/>
      </c>
      <c r="U47" s="26" t="str">
        <f>IF(O47&gt;=8400000,IF(AND(J47&gt;=DATE(2025,4,1),J47&lt;=DATE(2026,3,31)),VLOOKUP(C47&amp;H47,Sheet1!$E$11:$F$16,2,0)+VLOOKUP(D47,Sheet1!$B$2:$C$49,2,0),IF(AND(C47="FCV",J47&gt;=DATE(2026,4,1),J47&lt;=DATE(2027,3,31)),VLOOKUP(C47&amp;H47,Sheet1!$K$11:$L$16,2,0),IF(AND(J47&gt;=DATE(2026,4,1),J47&lt;=DATE(2027,3,31)),VLOOKUP(C47&amp;H47,Sheet1!$K$11:$L$16,2,0)+VLOOKUP(D47,Sheet1!$H$2:$I$49,2,0),"")))*0.8,"")</f>
        <v/>
      </c>
    </row>
    <row r="48" spans="1:21" ht="30" customHeight="1">
      <c r="A48" s="26"/>
      <c r="B48" s="59">
        <v>34</v>
      </c>
      <c r="C48" s="20"/>
      <c r="D48" s="13"/>
      <c r="E48" s="3"/>
      <c r="F48" s="3"/>
      <c r="G48" s="3"/>
      <c r="H48" s="3"/>
      <c r="I48" s="3"/>
      <c r="J48" s="4"/>
      <c r="K48" s="4"/>
      <c r="L48" s="4"/>
      <c r="M48" s="3"/>
      <c r="N48" s="94" t="str">
        <f t="shared" si="0"/>
        <v/>
      </c>
      <c r="O48" s="15"/>
      <c r="P48" s="7"/>
      <c r="Q48" s="7"/>
      <c r="R48" s="7"/>
      <c r="S48" s="17"/>
      <c r="T48" s="18" t="str">
        <f>IF(AND(O48&gt;=8400000,O48&lt;&gt;""),U48,IF(AND(J48&gt;=DATE(2025,4,1),J48&lt;=DATE(2026,3,31)),VLOOKUP(C48&amp;H48,Sheet1!$E$11:$F$16,2,0)+VLOOKUP(D48,Sheet1!$B$2:$C$49,2,0),IF(AND(C48="FCV",J48&gt;=DATE(2026,4,1),J48&lt;=DATE(2027,3,31)),VLOOKUP(C48&amp;H48,Sheet1!$K$11:$L$16,2,0),IF(AND(J48&gt;=DATE(2026,4,1),J48&lt;=DATE(2027,3,31)),VLOOKUP(C48&amp;H48,Sheet1!$K$11:$L$16,2,0)+VLOOKUP(D48,Sheet1!$H$2:$I$49,2,0),""))))</f>
        <v/>
      </c>
      <c r="U48" s="26" t="str">
        <f>IF(O48&gt;=8400000,IF(AND(J48&gt;=DATE(2025,4,1),J48&lt;=DATE(2026,3,31)),VLOOKUP(C48&amp;H48,Sheet1!$E$11:$F$16,2,0)+VLOOKUP(D48,Sheet1!$B$2:$C$49,2,0),IF(AND(C48="FCV",J48&gt;=DATE(2026,4,1),J48&lt;=DATE(2027,3,31)),VLOOKUP(C48&amp;H48,Sheet1!$K$11:$L$16,2,0),IF(AND(J48&gt;=DATE(2026,4,1),J48&lt;=DATE(2027,3,31)),VLOOKUP(C48&amp;H48,Sheet1!$K$11:$L$16,2,0)+VLOOKUP(D48,Sheet1!$H$2:$I$49,2,0),"")))*0.8,"")</f>
        <v/>
      </c>
    </row>
    <row r="49" spans="1:21" ht="30" customHeight="1">
      <c r="A49" s="26"/>
      <c r="B49" s="59">
        <v>35</v>
      </c>
      <c r="C49" s="20"/>
      <c r="D49" s="13"/>
      <c r="E49" s="3"/>
      <c r="F49" s="3"/>
      <c r="G49" s="3"/>
      <c r="H49" s="3"/>
      <c r="I49" s="3"/>
      <c r="J49" s="4"/>
      <c r="K49" s="4"/>
      <c r="L49" s="4"/>
      <c r="M49" s="3"/>
      <c r="N49" s="94" t="str">
        <f t="shared" si="0"/>
        <v/>
      </c>
      <c r="O49" s="15"/>
      <c r="P49" s="7"/>
      <c r="Q49" s="7"/>
      <c r="R49" s="7"/>
      <c r="S49" s="17"/>
      <c r="T49" s="18" t="str">
        <f>IF(AND(O49&gt;=8400000,O49&lt;&gt;""),U49,IF(AND(J49&gt;=DATE(2025,4,1),J49&lt;=DATE(2026,3,31)),VLOOKUP(C49&amp;H49,Sheet1!$E$11:$F$16,2,0)+VLOOKUP(D49,Sheet1!$B$2:$C$49,2,0),IF(AND(C49="FCV",J49&gt;=DATE(2026,4,1),J49&lt;=DATE(2027,3,31)),VLOOKUP(C49&amp;H49,Sheet1!$K$11:$L$16,2,0),IF(AND(J49&gt;=DATE(2026,4,1),J49&lt;=DATE(2027,3,31)),VLOOKUP(C49&amp;H49,Sheet1!$K$11:$L$16,2,0)+VLOOKUP(D49,Sheet1!$H$2:$I$49,2,0),""))))</f>
        <v/>
      </c>
      <c r="U49" s="26" t="str">
        <f>IF(O49&gt;=8400000,IF(AND(J49&gt;=DATE(2025,4,1),J49&lt;=DATE(2026,3,31)),VLOOKUP(C49&amp;H49,Sheet1!$E$11:$F$16,2,0)+VLOOKUP(D49,Sheet1!$B$2:$C$49,2,0),IF(AND(C49="FCV",J49&gt;=DATE(2026,4,1),J49&lt;=DATE(2027,3,31)),VLOOKUP(C49&amp;H49,Sheet1!$K$11:$L$16,2,0),IF(AND(J49&gt;=DATE(2026,4,1),J49&lt;=DATE(2027,3,31)),VLOOKUP(C49&amp;H49,Sheet1!$K$11:$L$16,2,0)+VLOOKUP(D49,Sheet1!$H$2:$I$49,2,0),"")))*0.8,"")</f>
        <v/>
      </c>
    </row>
    <row r="50" spans="1:21" ht="30" customHeight="1">
      <c r="A50" s="26"/>
      <c r="B50" s="59">
        <v>36</v>
      </c>
      <c r="C50" s="20"/>
      <c r="D50" s="13"/>
      <c r="E50" s="3"/>
      <c r="F50" s="3"/>
      <c r="G50" s="3"/>
      <c r="H50" s="3"/>
      <c r="I50" s="3"/>
      <c r="J50" s="4"/>
      <c r="K50" s="4"/>
      <c r="L50" s="4"/>
      <c r="M50" s="3"/>
      <c r="N50" s="94" t="str">
        <f t="shared" si="0"/>
        <v/>
      </c>
      <c r="O50" s="15"/>
      <c r="P50" s="7"/>
      <c r="Q50" s="7"/>
      <c r="R50" s="7"/>
      <c r="S50" s="17"/>
      <c r="T50" s="18" t="str">
        <f>IF(AND(O50&gt;=8400000,O50&lt;&gt;""),U50,IF(AND(J50&gt;=DATE(2025,4,1),J50&lt;=DATE(2026,3,31)),VLOOKUP(C50&amp;H50,Sheet1!$E$11:$F$16,2,0)+VLOOKUP(D50,Sheet1!$B$2:$C$49,2,0),IF(AND(C50="FCV",J50&gt;=DATE(2026,4,1),J50&lt;=DATE(2027,3,31)),VLOOKUP(C50&amp;H50,Sheet1!$K$11:$L$16,2,0),IF(AND(J50&gt;=DATE(2026,4,1),J50&lt;=DATE(2027,3,31)),VLOOKUP(C50&amp;H50,Sheet1!$K$11:$L$16,2,0)+VLOOKUP(D50,Sheet1!$H$2:$I$49,2,0),""))))</f>
        <v/>
      </c>
      <c r="U50" s="26" t="str">
        <f>IF(O50&gt;=8400000,IF(AND(J50&gt;=DATE(2025,4,1),J50&lt;=DATE(2026,3,31)),VLOOKUP(C50&amp;H50,Sheet1!$E$11:$F$16,2,0)+VLOOKUP(D50,Sheet1!$B$2:$C$49,2,0),IF(AND(C50="FCV",J50&gt;=DATE(2026,4,1),J50&lt;=DATE(2027,3,31)),VLOOKUP(C50&amp;H50,Sheet1!$K$11:$L$16,2,0),IF(AND(J50&gt;=DATE(2026,4,1),J50&lt;=DATE(2027,3,31)),VLOOKUP(C50&amp;H50,Sheet1!$K$11:$L$16,2,0)+VLOOKUP(D50,Sheet1!$H$2:$I$49,2,0),"")))*0.8,"")</f>
        <v/>
      </c>
    </row>
    <row r="51" spans="1:21" ht="30" customHeight="1">
      <c r="A51" s="26"/>
      <c r="B51" s="59">
        <v>37</v>
      </c>
      <c r="C51" s="20"/>
      <c r="D51" s="13"/>
      <c r="E51" s="3"/>
      <c r="F51" s="3"/>
      <c r="G51" s="3"/>
      <c r="H51" s="3"/>
      <c r="I51" s="3"/>
      <c r="J51" s="4"/>
      <c r="K51" s="4"/>
      <c r="L51" s="4"/>
      <c r="M51" s="3"/>
      <c r="N51" s="94" t="str">
        <f t="shared" si="0"/>
        <v/>
      </c>
      <c r="O51" s="15"/>
      <c r="P51" s="7"/>
      <c r="Q51" s="7"/>
      <c r="R51" s="7"/>
      <c r="S51" s="17"/>
      <c r="T51" s="18" t="str">
        <f>IF(AND(O51&gt;=8400000,O51&lt;&gt;""),U51,IF(AND(J51&gt;=DATE(2025,4,1),J51&lt;=DATE(2026,3,31)),VLOOKUP(C51&amp;H51,Sheet1!$E$11:$F$16,2,0)+VLOOKUP(D51,Sheet1!$B$2:$C$49,2,0),IF(AND(C51="FCV",J51&gt;=DATE(2026,4,1),J51&lt;=DATE(2027,3,31)),VLOOKUP(C51&amp;H51,Sheet1!$K$11:$L$16,2,0),IF(AND(J51&gt;=DATE(2026,4,1),J51&lt;=DATE(2027,3,31)),VLOOKUP(C51&amp;H51,Sheet1!$K$11:$L$16,2,0)+VLOOKUP(D51,Sheet1!$H$2:$I$49,2,0),""))))</f>
        <v/>
      </c>
      <c r="U51" s="26" t="str">
        <f>IF(O51&gt;=8400000,IF(AND(J51&gt;=DATE(2025,4,1),J51&lt;=DATE(2026,3,31)),VLOOKUP(C51&amp;H51,Sheet1!$E$11:$F$16,2,0)+VLOOKUP(D51,Sheet1!$B$2:$C$49,2,0),IF(AND(C51="FCV",J51&gt;=DATE(2026,4,1),J51&lt;=DATE(2027,3,31)),VLOOKUP(C51&amp;H51,Sheet1!$K$11:$L$16,2,0),IF(AND(J51&gt;=DATE(2026,4,1),J51&lt;=DATE(2027,3,31)),VLOOKUP(C51&amp;H51,Sheet1!$K$11:$L$16,2,0)+VLOOKUP(D51,Sheet1!$H$2:$I$49,2,0),"")))*0.8,"")</f>
        <v/>
      </c>
    </row>
    <row r="52" spans="1:21" ht="30" customHeight="1">
      <c r="A52" s="26"/>
      <c r="B52" s="59">
        <v>38</v>
      </c>
      <c r="C52" s="20"/>
      <c r="D52" s="13"/>
      <c r="E52" s="3"/>
      <c r="F52" s="3"/>
      <c r="G52" s="3"/>
      <c r="H52" s="3"/>
      <c r="I52" s="3"/>
      <c r="J52" s="4"/>
      <c r="K52" s="4"/>
      <c r="L52" s="4"/>
      <c r="M52" s="3"/>
      <c r="N52" s="94" t="str">
        <f t="shared" si="0"/>
        <v/>
      </c>
      <c r="O52" s="15"/>
      <c r="P52" s="7"/>
      <c r="Q52" s="7"/>
      <c r="R52" s="7"/>
      <c r="S52" s="17"/>
      <c r="T52" s="18" t="str">
        <f>IF(AND(O52&gt;=8400000,O52&lt;&gt;""),U52,IF(AND(J52&gt;=DATE(2025,4,1),J52&lt;=DATE(2026,3,31)),VLOOKUP(C52&amp;H52,Sheet1!$E$11:$F$16,2,0)+VLOOKUP(D52,Sheet1!$B$2:$C$49,2,0),IF(AND(C52="FCV",J52&gt;=DATE(2026,4,1),J52&lt;=DATE(2027,3,31)),VLOOKUP(C52&amp;H52,Sheet1!$K$11:$L$16,2,0),IF(AND(J52&gt;=DATE(2026,4,1),J52&lt;=DATE(2027,3,31)),VLOOKUP(C52&amp;H52,Sheet1!$K$11:$L$16,2,0)+VLOOKUP(D52,Sheet1!$H$2:$I$49,2,0),""))))</f>
        <v/>
      </c>
      <c r="U52" s="26" t="str">
        <f>IF(O52&gt;=8400000,IF(AND(J52&gt;=DATE(2025,4,1),J52&lt;=DATE(2026,3,31)),VLOOKUP(C52&amp;H52,Sheet1!$E$11:$F$16,2,0)+VLOOKUP(D52,Sheet1!$B$2:$C$49,2,0),IF(AND(C52="FCV",J52&gt;=DATE(2026,4,1),J52&lt;=DATE(2027,3,31)),VLOOKUP(C52&amp;H52,Sheet1!$K$11:$L$16,2,0),IF(AND(J52&gt;=DATE(2026,4,1),J52&lt;=DATE(2027,3,31)),VLOOKUP(C52&amp;H52,Sheet1!$K$11:$L$16,2,0)+VLOOKUP(D52,Sheet1!$H$2:$I$49,2,0),"")))*0.8,"")</f>
        <v/>
      </c>
    </row>
    <row r="53" spans="1:21" ht="30" customHeight="1">
      <c r="A53" s="26"/>
      <c r="B53" s="59">
        <v>39</v>
      </c>
      <c r="C53" s="20"/>
      <c r="D53" s="13"/>
      <c r="E53" s="3"/>
      <c r="F53" s="3"/>
      <c r="G53" s="3"/>
      <c r="H53" s="3"/>
      <c r="I53" s="3"/>
      <c r="J53" s="4"/>
      <c r="K53" s="4"/>
      <c r="L53" s="4"/>
      <c r="M53" s="3"/>
      <c r="N53" s="94" t="str">
        <f t="shared" si="0"/>
        <v/>
      </c>
      <c r="O53" s="15"/>
      <c r="P53" s="7"/>
      <c r="Q53" s="7"/>
      <c r="R53" s="7"/>
      <c r="S53" s="17"/>
      <c r="T53" s="18" t="str">
        <f>IF(AND(O53&gt;=8400000,O53&lt;&gt;""),U53,IF(AND(J53&gt;=DATE(2025,4,1),J53&lt;=DATE(2026,3,31)),VLOOKUP(C53&amp;H53,Sheet1!$E$11:$F$16,2,0)+VLOOKUP(D53,Sheet1!$B$2:$C$49,2,0),IF(AND(C53="FCV",J53&gt;=DATE(2026,4,1),J53&lt;=DATE(2027,3,31)),VLOOKUP(C53&amp;H53,Sheet1!$K$11:$L$16,2,0),IF(AND(J53&gt;=DATE(2026,4,1),J53&lt;=DATE(2027,3,31)),VLOOKUP(C53&amp;H53,Sheet1!$K$11:$L$16,2,0)+VLOOKUP(D53,Sheet1!$H$2:$I$49,2,0),""))))</f>
        <v/>
      </c>
      <c r="U53" s="26" t="str">
        <f>IF(O53&gt;=8400000,IF(AND(J53&gt;=DATE(2025,4,1),J53&lt;=DATE(2026,3,31)),VLOOKUP(C53&amp;H53,Sheet1!$E$11:$F$16,2,0)+VLOOKUP(D53,Sheet1!$B$2:$C$49,2,0),IF(AND(C53="FCV",J53&gt;=DATE(2026,4,1),J53&lt;=DATE(2027,3,31)),VLOOKUP(C53&amp;H53,Sheet1!$K$11:$L$16,2,0),IF(AND(J53&gt;=DATE(2026,4,1),J53&lt;=DATE(2027,3,31)),VLOOKUP(C53&amp;H53,Sheet1!$K$11:$L$16,2,0)+VLOOKUP(D53,Sheet1!$H$2:$I$49,2,0),"")))*0.8,"")</f>
        <v/>
      </c>
    </row>
    <row r="54" spans="1:21" ht="30" customHeight="1">
      <c r="A54" s="26"/>
      <c r="B54" s="59">
        <v>40</v>
      </c>
      <c r="C54" s="20"/>
      <c r="D54" s="13"/>
      <c r="E54" s="3"/>
      <c r="F54" s="3"/>
      <c r="G54" s="3"/>
      <c r="H54" s="3"/>
      <c r="I54" s="3"/>
      <c r="J54" s="4"/>
      <c r="K54" s="4"/>
      <c r="L54" s="4"/>
      <c r="M54" s="3"/>
      <c r="N54" s="94" t="str">
        <f t="shared" si="0"/>
        <v/>
      </c>
      <c r="O54" s="15"/>
      <c r="P54" s="7"/>
      <c r="Q54" s="7"/>
      <c r="R54" s="7"/>
      <c r="S54" s="17"/>
      <c r="T54" s="18" t="str">
        <f>IF(AND(O54&gt;=8400000,O54&lt;&gt;""),U54,IF(AND(J54&gt;=DATE(2025,4,1),J54&lt;=DATE(2026,3,31)),VLOOKUP(C54&amp;H54,Sheet1!$E$11:$F$16,2,0)+VLOOKUP(D54,Sheet1!$B$2:$C$49,2,0),IF(AND(C54="FCV",J54&gt;=DATE(2026,4,1),J54&lt;=DATE(2027,3,31)),VLOOKUP(C54&amp;H54,Sheet1!$K$11:$L$16,2,0),IF(AND(J54&gt;=DATE(2026,4,1),J54&lt;=DATE(2027,3,31)),VLOOKUP(C54&amp;H54,Sheet1!$K$11:$L$16,2,0)+VLOOKUP(D54,Sheet1!$H$2:$I$49,2,0),""))))</f>
        <v/>
      </c>
      <c r="U54" s="26" t="str">
        <f>IF(O54&gt;=8400000,IF(AND(J54&gt;=DATE(2025,4,1),J54&lt;=DATE(2026,3,31)),VLOOKUP(C54&amp;H54,Sheet1!$E$11:$F$16,2,0)+VLOOKUP(D54,Sheet1!$B$2:$C$49,2,0),IF(AND(C54="FCV",J54&gt;=DATE(2026,4,1),J54&lt;=DATE(2027,3,31)),VLOOKUP(C54&amp;H54,Sheet1!$K$11:$L$16,2,0),IF(AND(J54&gt;=DATE(2026,4,1),J54&lt;=DATE(2027,3,31)),VLOOKUP(C54&amp;H54,Sheet1!$K$11:$L$16,2,0)+VLOOKUP(D54,Sheet1!$H$2:$I$49,2,0),"")))*0.8,"")</f>
        <v/>
      </c>
    </row>
    <row r="55" spans="1:21" ht="30" customHeight="1">
      <c r="A55" s="26"/>
      <c r="B55" s="59">
        <v>41</v>
      </c>
      <c r="C55" s="20"/>
      <c r="D55" s="13"/>
      <c r="E55" s="3"/>
      <c r="F55" s="3"/>
      <c r="G55" s="3"/>
      <c r="H55" s="3"/>
      <c r="I55" s="3"/>
      <c r="J55" s="4"/>
      <c r="K55" s="4"/>
      <c r="L55" s="4"/>
      <c r="M55" s="3"/>
      <c r="N55" s="94" t="str">
        <f t="shared" si="0"/>
        <v/>
      </c>
      <c r="O55" s="15"/>
      <c r="P55" s="7"/>
      <c r="Q55" s="7"/>
      <c r="R55" s="7"/>
      <c r="S55" s="17"/>
      <c r="T55" s="18" t="str">
        <f>IF(AND(O55&gt;=8400000,O55&lt;&gt;""),U55,IF(AND(J55&gt;=DATE(2025,4,1),J55&lt;=DATE(2026,3,31)),VLOOKUP(C55&amp;H55,Sheet1!$E$11:$F$16,2,0)+VLOOKUP(D55,Sheet1!$B$2:$C$49,2,0),IF(AND(C55="FCV",J55&gt;=DATE(2026,4,1),J55&lt;=DATE(2027,3,31)),VLOOKUP(C55&amp;H55,Sheet1!$K$11:$L$16,2,0),IF(AND(J55&gt;=DATE(2026,4,1),J55&lt;=DATE(2027,3,31)),VLOOKUP(C55&amp;H55,Sheet1!$K$11:$L$16,2,0)+VLOOKUP(D55,Sheet1!$H$2:$I$49,2,0),""))))</f>
        <v/>
      </c>
      <c r="U55" s="26" t="str">
        <f>IF(O55&gt;=8400000,IF(AND(J55&gt;=DATE(2025,4,1),J55&lt;=DATE(2026,3,31)),VLOOKUP(C55&amp;H55,Sheet1!$E$11:$F$16,2,0)+VLOOKUP(D55,Sheet1!$B$2:$C$49,2,0),IF(AND(C55="FCV",J55&gt;=DATE(2026,4,1),J55&lt;=DATE(2027,3,31)),VLOOKUP(C55&amp;H55,Sheet1!$K$11:$L$16,2,0),IF(AND(J55&gt;=DATE(2026,4,1),J55&lt;=DATE(2027,3,31)),VLOOKUP(C55&amp;H55,Sheet1!$K$11:$L$16,2,0)+VLOOKUP(D55,Sheet1!$H$2:$I$49,2,0),"")))*0.8,"")</f>
        <v/>
      </c>
    </row>
    <row r="56" spans="1:21" ht="30" customHeight="1">
      <c r="A56" s="26"/>
      <c r="B56" s="59">
        <v>42</v>
      </c>
      <c r="C56" s="20"/>
      <c r="D56" s="13"/>
      <c r="E56" s="3"/>
      <c r="F56" s="3"/>
      <c r="G56" s="3"/>
      <c r="H56" s="3"/>
      <c r="I56" s="3"/>
      <c r="J56" s="4"/>
      <c r="K56" s="4"/>
      <c r="L56" s="4"/>
      <c r="M56" s="3"/>
      <c r="N56" s="94" t="str">
        <f t="shared" si="0"/>
        <v/>
      </c>
      <c r="O56" s="15"/>
      <c r="P56" s="7"/>
      <c r="Q56" s="7"/>
      <c r="R56" s="7"/>
      <c r="S56" s="17"/>
      <c r="T56" s="18" t="str">
        <f>IF(AND(O56&gt;=8400000,O56&lt;&gt;""),U56,IF(AND(J56&gt;=DATE(2025,4,1),J56&lt;=DATE(2026,3,31)),VLOOKUP(C56&amp;H56,Sheet1!$E$11:$F$16,2,0)+VLOOKUP(D56,Sheet1!$B$2:$C$49,2,0),IF(AND(C56="FCV",J56&gt;=DATE(2026,4,1),J56&lt;=DATE(2027,3,31)),VLOOKUP(C56&amp;H56,Sheet1!$K$11:$L$16,2,0),IF(AND(J56&gt;=DATE(2026,4,1),J56&lt;=DATE(2027,3,31)),VLOOKUP(C56&amp;H56,Sheet1!$K$11:$L$16,2,0)+VLOOKUP(D56,Sheet1!$H$2:$I$49,2,0),""))))</f>
        <v/>
      </c>
      <c r="U56" s="26" t="str">
        <f>IF(O56&gt;=8400000,IF(AND(J56&gt;=DATE(2025,4,1),J56&lt;=DATE(2026,3,31)),VLOOKUP(C56&amp;H56,Sheet1!$E$11:$F$16,2,0)+VLOOKUP(D56,Sheet1!$B$2:$C$49,2,0),IF(AND(C56="FCV",J56&gt;=DATE(2026,4,1),J56&lt;=DATE(2027,3,31)),VLOOKUP(C56&amp;H56,Sheet1!$K$11:$L$16,2,0),IF(AND(J56&gt;=DATE(2026,4,1),J56&lt;=DATE(2027,3,31)),VLOOKUP(C56&amp;H56,Sheet1!$K$11:$L$16,2,0)+VLOOKUP(D56,Sheet1!$H$2:$I$49,2,0),"")))*0.8,"")</f>
        <v/>
      </c>
    </row>
    <row r="57" spans="1:21" ht="30" customHeight="1">
      <c r="A57" s="26"/>
      <c r="B57" s="59">
        <v>43</v>
      </c>
      <c r="C57" s="20"/>
      <c r="D57" s="13"/>
      <c r="E57" s="3"/>
      <c r="F57" s="3"/>
      <c r="G57" s="3"/>
      <c r="H57" s="3"/>
      <c r="I57" s="3"/>
      <c r="J57" s="4"/>
      <c r="K57" s="4"/>
      <c r="L57" s="4"/>
      <c r="M57" s="3"/>
      <c r="N57" s="94" t="str">
        <f t="shared" si="0"/>
        <v/>
      </c>
      <c r="O57" s="15"/>
      <c r="P57" s="7"/>
      <c r="Q57" s="7"/>
      <c r="R57" s="7"/>
      <c r="S57" s="17"/>
      <c r="T57" s="18" t="str">
        <f>IF(AND(O57&gt;=8400000,O57&lt;&gt;""),U57,IF(AND(J57&gt;=DATE(2025,4,1),J57&lt;=DATE(2026,3,31)),VLOOKUP(C57&amp;H57,Sheet1!$E$11:$F$16,2,0)+VLOOKUP(D57,Sheet1!$B$2:$C$49,2,0),IF(AND(C57="FCV",J57&gt;=DATE(2026,4,1),J57&lt;=DATE(2027,3,31)),VLOOKUP(C57&amp;H57,Sheet1!$K$11:$L$16,2,0),IF(AND(J57&gt;=DATE(2026,4,1),J57&lt;=DATE(2027,3,31)),VLOOKUP(C57&amp;H57,Sheet1!$K$11:$L$16,2,0)+VLOOKUP(D57,Sheet1!$H$2:$I$49,2,0),""))))</f>
        <v/>
      </c>
      <c r="U57" s="26" t="str">
        <f>IF(O57&gt;=8400000,IF(AND(J57&gt;=DATE(2025,4,1),J57&lt;=DATE(2026,3,31)),VLOOKUP(C57&amp;H57,Sheet1!$E$11:$F$16,2,0)+VLOOKUP(D57,Sheet1!$B$2:$C$49,2,0),IF(AND(C57="FCV",J57&gt;=DATE(2026,4,1),J57&lt;=DATE(2027,3,31)),VLOOKUP(C57&amp;H57,Sheet1!$K$11:$L$16,2,0),IF(AND(J57&gt;=DATE(2026,4,1),J57&lt;=DATE(2027,3,31)),VLOOKUP(C57&amp;H57,Sheet1!$K$11:$L$16,2,0)+VLOOKUP(D57,Sheet1!$H$2:$I$49,2,0),"")))*0.8,"")</f>
        <v/>
      </c>
    </row>
    <row r="58" spans="1:21" ht="30" customHeight="1">
      <c r="A58" s="26"/>
      <c r="B58" s="59">
        <v>44</v>
      </c>
      <c r="C58" s="20"/>
      <c r="D58" s="13"/>
      <c r="E58" s="3"/>
      <c r="F58" s="3"/>
      <c r="G58" s="3"/>
      <c r="H58" s="3"/>
      <c r="I58" s="3"/>
      <c r="J58" s="4"/>
      <c r="K58" s="4"/>
      <c r="L58" s="4"/>
      <c r="M58" s="3"/>
      <c r="N58" s="94" t="str">
        <f t="shared" si="0"/>
        <v/>
      </c>
      <c r="O58" s="15"/>
      <c r="P58" s="7"/>
      <c r="Q58" s="7"/>
      <c r="R58" s="7"/>
      <c r="S58" s="17"/>
      <c r="T58" s="18" t="str">
        <f>IF(AND(O58&gt;=8400000,O58&lt;&gt;""),U58,IF(AND(J58&gt;=DATE(2025,4,1),J58&lt;=DATE(2026,3,31)),VLOOKUP(C58&amp;H58,Sheet1!$E$11:$F$16,2,0)+VLOOKUP(D58,Sheet1!$B$2:$C$49,2,0),IF(AND(C58="FCV",J58&gt;=DATE(2026,4,1),J58&lt;=DATE(2027,3,31)),VLOOKUP(C58&amp;H58,Sheet1!$K$11:$L$16,2,0),IF(AND(J58&gt;=DATE(2026,4,1),J58&lt;=DATE(2027,3,31)),VLOOKUP(C58&amp;H58,Sheet1!$K$11:$L$16,2,0)+VLOOKUP(D58,Sheet1!$H$2:$I$49,2,0),""))))</f>
        <v/>
      </c>
      <c r="U58" s="26" t="str">
        <f>IF(O58&gt;=8400000,IF(AND(J58&gt;=DATE(2025,4,1),J58&lt;=DATE(2026,3,31)),VLOOKUP(C58&amp;H58,Sheet1!$E$11:$F$16,2,0)+VLOOKUP(D58,Sheet1!$B$2:$C$49,2,0),IF(AND(C58="FCV",J58&gt;=DATE(2026,4,1),J58&lt;=DATE(2027,3,31)),VLOOKUP(C58&amp;H58,Sheet1!$K$11:$L$16,2,0),IF(AND(J58&gt;=DATE(2026,4,1),J58&lt;=DATE(2027,3,31)),VLOOKUP(C58&amp;H58,Sheet1!$K$11:$L$16,2,0)+VLOOKUP(D58,Sheet1!$H$2:$I$49,2,0),"")))*0.8,"")</f>
        <v/>
      </c>
    </row>
    <row r="59" spans="1:21" ht="30" customHeight="1">
      <c r="A59" s="26"/>
      <c r="B59" s="59">
        <v>45</v>
      </c>
      <c r="C59" s="20"/>
      <c r="D59" s="13"/>
      <c r="E59" s="3"/>
      <c r="F59" s="3"/>
      <c r="G59" s="3"/>
      <c r="H59" s="3"/>
      <c r="I59" s="3"/>
      <c r="J59" s="4"/>
      <c r="K59" s="4"/>
      <c r="L59" s="4"/>
      <c r="M59" s="3"/>
      <c r="N59" s="94" t="str">
        <f t="shared" si="0"/>
        <v/>
      </c>
      <c r="O59" s="15"/>
      <c r="P59" s="7"/>
      <c r="Q59" s="7"/>
      <c r="R59" s="7"/>
      <c r="S59" s="17"/>
      <c r="T59" s="18" t="str">
        <f>IF(AND(O59&gt;=8400000,O59&lt;&gt;""),U59,IF(AND(J59&gt;=DATE(2025,4,1),J59&lt;=DATE(2026,3,31)),VLOOKUP(C59&amp;H59,Sheet1!$E$11:$F$16,2,0)+VLOOKUP(D59,Sheet1!$B$2:$C$49,2,0),IF(AND(C59="FCV",J59&gt;=DATE(2026,4,1),J59&lt;=DATE(2027,3,31)),VLOOKUP(C59&amp;H59,Sheet1!$K$11:$L$16,2,0),IF(AND(J59&gt;=DATE(2026,4,1),J59&lt;=DATE(2027,3,31)),VLOOKUP(C59&amp;H59,Sheet1!$K$11:$L$16,2,0)+VLOOKUP(D59,Sheet1!$H$2:$I$49,2,0),""))))</f>
        <v/>
      </c>
      <c r="U59" s="26" t="str">
        <f>IF(O59&gt;=8400000,IF(AND(J59&gt;=DATE(2025,4,1),J59&lt;=DATE(2026,3,31)),VLOOKUP(C59&amp;H59,Sheet1!$E$11:$F$16,2,0)+VLOOKUP(D59,Sheet1!$B$2:$C$49,2,0),IF(AND(C59="FCV",J59&gt;=DATE(2026,4,1),J59&lt;=DATE(2027,3,31)),VLOOKUP(C59&amp;H59,Sheet1!$K$11:$L$16,2,0),IF(AND(J59&gt;=DATE(2026,4,1),J59&lt;=DATE(2027,3,31)),VLOOKUP(C59&amp;H59,Sheet1!$K$11:$L$16,2,0)+VLOOKUP(D59,Sheet1!$H$2:$I$49,2,0),"")))*0.8,"")</f>
        <v/>
      </c>
    </row>
    <row r="60" spans="1:21" ht="30" customHeight="1">
      <c r="A60" s="26"/>
      <c r="B60" s="59">
        <v>46</v>
      </c>
      <c r="C60" s="20"/>
      <c r="D60" s="13"/>
      <c r="E60" s="3"/>
      <c r="F60" s="3"/>
      <c r="G60" s="3"/>
      <c r="H60" s="3"/>
      <c r="I60" s="3"/>
      <c r="J60" s="4"/>
      <c r="K60" s="4"/>
      <c r="L60" s="4"/>
      <c r="M60" s="3"/>
      <c r="N60" s="94" t="str">
        <f t="shared" si="0"/>
        <v/>
      </c>
      <c r="O60" s="15"/>
      <c r="P60" s="7"/>
      <c r="Q60" s="7"/>
      <c r="R60" s="7"/>
      <c r="S60" s="17"/>
      <c r="T60" s="18" t="str">
        <f>IF(AND(O60&gt;=8400000,O60&lt;&gt;""),U60,IF(AND(J60&gt;=DATE(2025,4,1),J60&lt;=DATE(2026,3,31)),VLOOKUP(C60&amp;H60,Sheet1!$E$11:$F$16,2,0)+VLOOKUP(D60,Sheet1!$B$2:$C$49,2,0),IF(AND(C60="FCV",J60&gt;=DATE(2026,4,1),J60&lt;=DATE(2027,3,31)),VLOOKUP(C60&amp;H60,Sheet1!$K$11:$L$16,2,0),IF(AND(J60&gt;=DATE(2026,4,1),J60&lt;=DATE(2027,3,31)),VLOOKUP(C60&amp;H60,Sheet1!$K$11:$L$16,2,0)+VLOOKUP(D60,Sheet1!$H$2:$I$49,2,0),""))))</f>
        <v/>
      </c>
      <c r="U60" s="26" t="str">
        <f>IF(O60&gt;=8400000,IF(AND(J60&gt;=DATE(2025,4,1),J60&lt;=DATE(2026,3,31)),VLOOKUP(C60&amp;H60,Sheet1!$E$11:$F$16,2,0)+VLOOKUP(D60,Sheet1!$B$2:$C$49,2,0),IF(AND(C60="FCV",J60&gt;=DATE(2026,4,1),J60&lt;=DATE(2027,3,31)),VLOOKUP(C60&amp;H60,Sheet1!$K$11:$L$16,2,0),IF(AND(J60&gt;=DATE(2026,4,1),J60&lt;=DATE(2027,3,31)),VLOOKUP(C60&amp;H60,Sheet1!$K$11:$L$16,2,0)+VLOOKUP(D60,Sheet1!$H$2:$I$49,2,0),"")))*0.8,"")</f>
        <v/>
      </c>
    </row>
    <row r="61" spans="1:21" ht="30" customHeight="1">
      <c r="A61" s="26"/>
      <c r="B61" s="59">
        <v>47</v>
      </c>
      <c r="C61" s="20"/>
      <c r="D61" s="13"/>
      <c r="E61" s="3"/>
      <c r="F61" s="3"/>
      <c r="G61" s="3"/>
      <c r="H61" s="3"/>
      <c r="I61" s="3"/>
      <c r="J61" s="4"/>
      <c r="K61" s="4"/>
      <c r="L61" s="4"/>
      <c r="M61" s="3"/>
      <c r="N61" s="94" t="str">
        <f t="shared" si="0"/>
        <v/>
      </c>
      <c r="O61" s="15"/>
      <c r="P61" s="7"/>
      <c r="Q61" s="7"/>
      <c r="R61" s="7"/>
      <c r="S61" s="17"/>
      <c r="T61" s="18" t="str">
        <f>IF(AND(O61&gt;=8400000,O61&lt;&gt;""),U61,IF(AND(J61&gt;=DATE(2025,4,1),J61&lt;=DATE(2026,3,31)),VLOOKUP(C61&amp;H61,Sheet1!$E$11:$F$16,2,0)+VLOOKUP(D61,Sheet1!$B$2:$C$49,2,0),IF(AND(C61="FCV",J61&gt;=DATE(2026,4,1),J61&lt;=DATE(2027,3,31)),VLOOKUP(C61&amp;H61,Sheet1!$K$11:$L$16,2,0),IF(AND(J61&gt;=DATE(2026,4,1),J61&lt;=DATE(2027,3,31)),VLOOKUP(C61&amp;H61,Sheet1!$K$11:$L$16,2,0)+VLOOKUP(D61,Sheet1!$H$2:$I$49,2,0),""))))</f>
        <v/>
      </c>
      <c r="U61" s="26" t="str">
        <f>IF(O61&gt;=8400000,IF(AND(J61&gt;=DATE(2025,4,1),J61&lt;=DATE(2026,3,31)),VLOOKUP(C61&amp;H61,Sheet1!$E$11:$F$16,2,0)+VLOOKUP(D61,Sheet1!$B$2:$C$49,2,0),IF(AND(C61="FCV",J61&gt;=DATE(2026,4,1),J61&lt;=DATE(2027,3,31)),VLOOKUP(C61&amp;H61,Sheet1!$K$11:$L$16,2,0),IF(AND(J61&gt;=DATE(2026,4,1),J61&lt;=DATE(2027,3,31)),VLOOKUP(C61&amp;H61,Sheet1!$K$11:$L$16,2,0)+VLOOKUP(D61,Sheet1!$H$2:$I$49,2,0),"")))*0.8,"")</f>
        <v/>
      </c>
    </row>
    <row r="62" spans="1:21" ht="30" customHeight="1">
      <c r="A62" s="26"/>
      <c r="B62" s="59">
        <v>48</v>
      </c>
      <c r="C62" s="20"/>
      <c r="D62" s="13"/>
      <c r="E62" s="1"/>
      <c r="F62" s="1"/>
      <c r="G62" s="1"/>
      <c r="H62" s="3"/>
      <c r="I62" s="1"/>
      <c r="J62" s="2"/>
      <c r="K62" s="4"/>
      <c r="L62" s="4"/>
      <c r="M62" s="1"/>
      <c r="N62" s="94" t="str">
        <f t="shared" si="0"/>
        <v/>
      </c>
      <c r="O62" s="15"/>
      <c r="P62" s="7"/>
      <c r="Q62" s="7"/>
      <c r="R62" s="7"/>
      <c r="S62" s="17"/>
      <c r="T62" s="18" t="str">
        <f>IF(AND(O62&gt;=8400000,O62&lt;&gt;""),U62,IF(AND(J62&gt;=DATE(2025,4,1),J62&lt;=DATE(2026,3,31)),VLOOKUP(C62&amp;H62,Sheet1!$E$11:$F$16,2,0)+VLOOKUP(D62,Sheet1!$B$2:$C$49,2,0),IF(AND(C62="FCV",J62&gt;=DATE(2026,4,1),J62&lt;=DATE(2027,3,31)),VLOOKUP(C62&amp;H62,Sheet1!$K$11:$L$16,2,0),IF(AND(J62&gt;=DATE(2026,4,1),J62&lt;=DATE(2027,3,31)),VLOOKUP(C62&amp;H62,Sheet1!$K$11:$L$16,2,0)+VLOOKUP(D62,Sheet1!$H$2:$I$49,2,0),""))))</f>
        <v/>
      </c>
      <c r="U62" s="26" t="str">
        <f>IF(O62&gt;=8400000,IF(AND(J62&gt;=DATE(2025,4,1),J62&lt;=DATE(2026,3,31)),VLOOKUP(C62&amp;H62,Sheet1!$E$11:$F$16,2,0)+VLOOKUP(D62,Sheet1!$B$2:$C$49,2,0),IF(AND(C62="FCV",J62&gt;=DATE(2026,4,1),J62&lt;=DATE(2027,3,31)),VLOOKUP(C62&amp;H62,Sheet1!$K$11:$L$16,2,0),IF(AND(J62&gt;=DATE(2026,4,1),J62&lt;=DATE(2027,3,31)),VLOOKUP(C62&amp;H62,Sheet1!$K$11:$L$16,2,0)+VLOOKUP(D62,Sheet1!$H$2:$I$49,2,0),"")))*0.8,"")</f>
        <v/>
      </c>
    </row>
    <row r="63" spans="1:21" ht="30" customHeight="1">
      <c r="A63" s="26"/>
      <c r="B63" s="59">
        <v>49</v>
      </c>
      <c r="C63" s="20"/>
      <c r="D63" s="13"/>
      <c r="E63" s="3"/>
      <c r="F63" s="3"/>
      <c r="G63" s="3"/>
      <c r="H63" s="3"/>
      <c r="I63" s="3"/>
      <c r="J63" s="4"/>
      <c r="K63" s="4"/>
      <c r="L63" s="4"/>
      <c r="M63" s="3"/>
      <c r="N63" s="94" t="str">
        <f t="shared" si="0"/>
        <v/>
      </c>
      <c r="O63" s="15"/>
      <c r="P63" s="7"/>
      <c r="Q63" s="7"/>
      <c r="R63" s="7"/>
      <c r="S63" s="17"/>
      <c r="T63" s="18" t="str">
        <f>IF(AND(O63&gt;=8400000,O63&lt;&gt;""),U63,IF(AND(J63&gt;=DATE(2025,4,1),J63&lt;=DATE(2026,3,31)),VLOOKUP(C63&amp;H63,Sheet1!$E$11:$F$16,2,0)+VLOOKUP(D63,Sheet1!$B$2:$C$49,2,0),IF(AND(C63="FCV",J63&gt;=DATE(2026,4,1),J63&lt;=DATE(2027,3,31)),VLOOKUP(C63&amp;H63,Sheet1!$K$11:$L$16,2,0),IF(AND(J63&gt;=DATE(2026,4,1),J63&lt;=DATE(2027,3,31)),VLOOKUP(C63&amp;H63,Sheet1!$K$11:$L$16,2,0)+VLOOKUP(D63,Sheet1!$H$2:$I$49,2,0),""))))</f>
        <v/>
      </c>
      <c r="U63" s="26" t="str">
        <f>IF(O63&gt;=8400000,IF(AND(J63&gt;=DATE(2025,4,1),J63&lt;=DATE(2026,3,31)),VLOOKUP(C63&amp;H63,Sheet1!$E$11:$F$16,2,0)+VLOOKUP(D63,Sheet1!$B$2:$C$49,2,0),IF(AND(C63="FCV",J63&gt;=DATE(2026,4,1),J63&lt;=DATE(2027,3,31)),VLOOKUP(C63&amp;H63,Sheet1!$K$11:$L$16,2,0),IF(AND(J63&gt;=DATE(2026,4,1),J63&lt;=DATE(2027,3,31)),VLOOKUP(C63&amp;H63,Sheet1!$K$11:$L$16,2,0)+VLOOKUP(D63,Sheet1!$H$2:$I$49,2,0),"")))*0.8,"")</f>
        <v/>
      </c>
    </row>
    <row r="64" spans="1:21" ht="30" customHeight="1" thickBot="1">
      <c r="A64" s="26"/>
      <c r="B64" s="59">
        <v>50</v>
      </c>
      <c r="C64" s="20"/>
      <c r="D64" s="13"/>
      <c r="E64" s="5"/>
      <c r="F64" s="5"/>
      <c r="G64" s="5"/>
      <c r="H64" s="5"/>
      <c r="I64" s="5"/>
      <c r="J64" s="6"/>
      <c r="K64" s="4"/>
      <c r="L64" s="4"/>
      <c r="M64" s="5"/>
      <c r="N64" s="94" t="str">
        <f t="shared" si="0"/>
        <v/>
      </c>
      <c r="O64" s="15"/>
      <c r="P64" s="7"/>
      <c r="Q64" s="7"/>
      <c r="R64" s="7"/>
      <c r="S64" s="91"/>
      <c r="T64" s="18" t="str">
        <f>IF(AND(O64&gt;=8400000,O64&lt;&gt;""),U64,IF(AND(J64&gt;=DATE(2025,4,1),J64&lt;=DATE(2026,3,31)),VLOOKUP(C64&amp;H64,Sheet1!$E$11:$F$16,2,0)+VLOOKUP(D64,Sheet1!$B$2:$C$49,2,0),IF(AND(C64="FCV",J64&gt;=DATE(2026,4,1),J64&lt;=DATE(2027,3,31)),VLOOKUP(C64&amp;H64,Sheet1!$K$11:$L$16,2,0),IF(AND(J64&gt;=DATE(2026,4,1),J64&lt;=DATE(2027,3,31)),VLOOKUP(C64&amp;H64,Sheet1!$K$11:$L$16,2,0)+VLOOKUP(D64,Sheet1!$H$2:$I$49,2,0),""))))</f>
        <v/>
      </c>
      <c r="U64" s="26" t="str">
        <f>IF(O64&gt;=8400000,IF(AND(J64&gt;=DATE(2025,4,1),J64&lt;=DATE(2026,3,31)),VLOOKUP(C64&amp;H64,Sheet1!$E$11:$F$16,2,0)+VLOOKUP(D64,Sheet1!$B$2:$C$49,2,0),IF(AND(C64="FCV",J64&gt;=DATE(2026,4,1),J64&lt;=DATE(2027,3,31)),VLOOKUP(C64&amp;H64,Sheet1!$K$11:$L$16,2,0),IF(AND(J64&gt;=DATE(2026,4,1),J64&lt;=DATE(2027,3,31)),VLOOKUP(C64&amp;H64,Sheet1!$K$11:$L$16,2,0)+VLOOKUP(D64,Sheet1!$H$2:$I$49,2,0),"")))*0.8,"")</f>
        <v/>
      </c>
    </row>
    <row r="65" spans="1:21" ht="35.450000000000003" customHeight="1" thickBot="1">
      <c r="A65" s="26"/>
      <c r="B65" s="63"/>
      <c r="C65" s="68"/>
      <c r="D65" s="69"/>
      <c r="E65" s="69"/>
      <c r="F65" s="69"/>
      <c r="G65" s="69"/>
      <c r="H65" s="69"/>
      <c r="I65" s="95"/>
      <c r="J65" s="69"/>
      <c r="K65" s="69"/>
      <c r="L65" s="69"/>
      <c r="M65" s="69"/>
      <c r="N65" s="69"/>
      <c r="O65" s="70"/>
      <c r="P65" s="70"/>
      <c r="Q65" s="70"/>
      <c r="R65" s="86"/>
      <c r="S65" s="89" t="s">
        <v>71</v>
      </c>
      <c r="T65" s="90">
        <f>SUM($T$15:$T$64)</f>
        <v>0</v>
      </c>
      <c r="U65" s="26"/>
    </row>
    <row r="66" spans="1:21" ht="35.25">
      <c r="A66" s="26"/>
      <c r="B66" s="71"/>
      <c r="C66" s="46"/>
      <c r="D66" s="26"/>
      <c r="E66" s="26"/>
      <c r="F66" s="26"/>
      <c r="G66" s="26"/>
      <c r="H66" s="26"/>
      <c r="I66" s="96"/>
      <c r="J66" s="26"/>
      <c r="K66" s="26"/>
      <c r="L66" s="26"/>
      <c r="M66" s="26"/>
      <c r="N66" s="26"/>
      <c r="O66" s="72"/>
      <c r="P66" s="72"/>
      <c r="Q66" s="72"/>
      <c r="R66" s="72"/>
      <c r="S66" s="72"/>
      <c r="T66" s="73"/>
    </row>
    <row r="67" spans="1:21" ht="36" thickBot="1">
      <c r="A67" s="26"/>
      <c r="B67" s="64"/>
      <c r="C67" s="74"/>
      <c r="D67" s="75"/>
      <c r="E67" s="75"/>
      <c r="F67" s="75"/>
      <c r="G67" s="75"/>
      <c r="H67" s="75"/>
      <c r="I67" s="97"/>
      <c r="J67" s="75"/>
      <c r="K67" s="75"/>
      <c r="L67" s="75"/>
      <c r="M67" s="75"/>
      <c r="N67" s="76"/>
      <c r="O67" s="77"/>
      <c r="P67" s="77"/>
      <c r="Q67" s="77"/>
      <c r="R67" s="77"/>
      <c r="S67" s="77"/>
      <c r="T67" s="78"/>
    </row>
    <row r="68" spans="1:21">
      <c r="A68" s="26"/>
      <c r="B68" s="46"/>
      <c r="C68" s="46"/>
      <c r="D68" s="26"/>
      <c r="E68" s="26"/>
      <c r="F68" s="26"/>
      <c r="G68" s="26"/>
      <c r="H68" s="26"/>
      <c r="I68" s="26"/>
      <c r="J68" s="26"/>
      <c r="K68" s="26"/>
      <c r="L68" s="26"/>
      <c r="M68" s="26"/>
      <c r="N68" s="26"/>
      <c r="O68" s="26"/>
      <c r="P68" s="26"/>
      <c r="Q68" s="26"/>
      <c r="R68" s="26"/>
      <c r="S68" s="26"/>
      <c r="T68" s="30"/>
    </row>
    <row r="69" spans="1:21">
      <c r="A69" s="26"/>
      <c r="B69" s="46"/>
      <c r="C69" s="46"/>
      <c r="D69" s="26"/>
      <c r="E69" s="26"/>
      <c r="F69" s="26"/>
      <c r="G69" s="26"/>
      <c r="H69" s="26"/>
      <c r="I69" s="26"/>
      <c r="J69" s="26"/>
      <c r="K69" s="26"/>
      <c r="L69" s="26"/>
      <c r="M69" s="26"/>
      <c r="N69" s="26"/>
      <c r="O69" s="26"/>
      <c r="P69" s="26"/>
      <c r="Q69" s="26"/>
      <c r="R69" s="26"/>
      <c r="S69" s="26"/>
      <c r="T69" s="30"/>
    </row>
  </sheetData>
  <sheetProtection algorithmName="SHA-512" hashValue="wA53+AtfVP2Fnp8nstIOtFa5521xQTpVjmOGd2rKrz9jQUn6pJGOx8ydTP3gL2TNFbrkQ+gjfzrr5a7zQZK6RA==" saltValue="lTqONn6r4I+cohLTYh9/+Q==" spinCount="100000" sheet="1" objects="1" scenarios="1" selectLockedCells="1"/>
  <protectedRanges>
    <protectedRange algorithmName="SHA-512" hashValue="9XwBG/VhfdJoOryym0n2Hdy1hSBkNtQhTt1v/VJQjf/YkMytGjgTyBhe950c+yjXdqcqrWeVkZ3exaP77gZWCQ==" saltValue="MwaFCBlPgRvidTgAD7pdjw==" spinCount="100000" sqref="T15:T65" name="編集不可"/>
  </protectedRanges>
  <mergeCells count="2">
    <mergeCell ref="I65:I67"/>
    <mergeCell ref="B1:F1"/>
  </mergeCells>
  <phoneticPr fontId="2"/>
  <conditionalFormatting sqref="D15:M64">
    <cfRule type="expression" dxfId="7" priority="3">
      <formula>AND($C15&lt;&gt;"",D15="")</formula>
    </cfRule>
  </conditionalFormatting>
  <conditionalFormatting sqref="O15:P64">
    <cfRule type="expression" dxfId="6" priority="1">
      <formula>AND($C15&lt;&gt;"",O15="")</formula>
    </cfRule>
  </conditionalFormatting>
  <conditionalFormatting sqref="Q15:S64">
    <cfRule type="expression" dxfId="5" priority="2">
      <formula>$P15="申請していない"</formula>
    </cfRule>
  </conditionalFormatting>
  <dataValidations count="7">
    <dataValidation type="list" allowBlank="1" showInputMessage="1" showErrorMessage="1" sqref="H14:H64" xr:uid="{24B6F1C2-AEB1-47AD-A86B-B52D11FC6F03}">
      <formula1>"有,無"</formula1>
    </dataValidation>
    <dataValidation type="list" allowBlank="1" showInputMessage="1" showErrorMessage="1" sqref="K14:K64" xr:uid="{BD66CC5E-7252-4AFA-B2AC-8B0723B6B348}">
      <formula1>"普通・乗用,小型・乗用,普通・貨物,軽自動車・乗用,軽自動車・貨物"</formula1>
    </dataValidation>
    <dataValidation type="list" allowBlank="1" showInputMessage="1" showErrorMessage="1" sqref="C14" xr:uid="{FC196093-E3DD-4ADC-9DAD-4F2D9EDCF7C1}">
      <formula1>"EV,PHEV,FCV,EVバイク"</formula1>
    </dataValidation>
    <dataValidation type="list" allowBlank="1" showInputMessage="1" showErrorMessage="1" sqref="C15:C64" xr:uid="{3FD09540-CB5A-4D55-B485-BE929EE2D035}">
      <formula1>"EV,PHEV,FCV"</formula1>
    </dataValidation>
    <dataValidation type="list" allowBlank="1" showInputMessage="1" showErrorMessage="1" sqref="L14:L64" xr:uid="{B1C7717E-2621-4E33-BD67-4C41A5E30F0D}">
      <formula1>"自家用"</formula1>
    </dataValidation>
    <dataValidation type="list" allowBlank="1" showInputMessage="1" showErrorMessage="1" sqref="Q15:Q64" xr:uid="{84DA17C1-64C6-4484-97EA-AD937DA9A11B}">
      <formula1>"充電設備普及促進事業（事業用）,ビル等への充放電設備（V2B)導入促進事業,その他"</formula1>
    </dataValidation>
    <dataValidation type="list" allowBlank="1" showInputMessage="1" showErrorMessage="1" sqref="P15:P64" xr:uid="{90440680-0154-4023-8553-2836FA702173}">
      <formula1>"はい,申請していない"</formula1>
    </dataValidation>
  </dataValidations>
  <pageMargins left="0.7" right="0.7" top="0.75" bottom="0.75" header="0.3" footer="0.3"/>
  <pageSetup paperSize="9" scale="2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F80359F-E532-43D8-B174-BE7E03D63727}">
          <x14:formula1>
            <xm:f>Sheet1!$B$2:$B$49</xm:f>
          </x14:formula1>
          <xm:sqref>D15:D64</xm:sqref>
        </x14:dataValidation>
        <x14:dataValidation type="list" allowBlank="1" showInputMessage="1" showErrorMessage="1" xr:uid="{064EA05C-97E1-41D7-B53C-2E2FFAD921C9}">
          <x14:formula1>
            <xm:f>Sheet1!#REF!</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12D4-ACC8-48C7-BEEE-874C69AD90C8}">
  <sheetPr codeName="Sheet2">
    <tabColor rgb="FF92D050"/>
  </sheetPr>
  <dimension ref="A1:T68"/>
  <sheetViews>
    <sheetView view="pageBreakPreview" zoomScale="70" zoomScaleNormal="85" zoomScaleSheetLayoutView="70" workbookViewId="0">
      <selection activeCell="J15" sqref="J15"/>
    </sheetView>
  </sheetViews>
  <sheetFormatPr defaultColWidth="8.75" defaultRowHeight="18.75"/>
  <cols>
    <col min="1" max="1" width="2.875" style="21" customWidth="1"/>
    <col min="2" max="2" width="5.5" style="22" customWidth="1"/>
    <col min="3" max="3" width="9" style="22" customWidth="1"/>
    <col min="4" max="4" width="20" style="21" customWidth="1"/>
    <col min="5" max="5" width="25.5" style="21" customWidth="1"/>
    <col min="6" max="6" width="15.375" style="21" bestFit="1" customWidth="1"/>
    <col min="7" max="7" width="24.625" style="21" customWidth="1"/>
    <col min="8" max="8" width="15.75" style="21" customWidth="1"/>
    <col min="9" max="9" width="8.875" style="21" customWidth="1"/>
    <col min="10" max="10" width="40.5" style="21" customWidth="1"/>
    <col min="11" max="11" width="9.25" style="21" customWidth="1"/>
    <col min="12" max="12" width="9.125" style="21" customWidth="1"/>
    <col min="13" max="13" width="13.375" style="21" customWidth="1"/>
    <col min="14" max="14" width="36.125" style="21" customWidth="1"/>
    <col min="15" max="15" width="39" style="21" customWidth="1"/>
    <col min="16" max="16" width="45" style="21" customWidth="1"/>
    <col min="17" max="17" width="36.75" style="21" customWidth="1"/>
    <col min="18" max="18" width="19.875" style="21" customWidth="1"/>
    <col min="19" max="19" width="13.75" style="21" customWidth="1"/>
    <col min="20" max="16384" width="8.75" style="21"/>
  </cols>
  <sheetData>
    <row r="1" spans="1:20" ht="27" thickTop="1" thickBot="1">
      <c r="A1" s="26"/>
      <c r="B1" s="98" t="s">
        <v>137</v>
      </c>
      <c r="C1" s="99"/>
      <c r="D1" s="99"/>
      <c r="E1" s="99"/>
      <c r="F1" s="99"/>
      <c r="G1" s="100"/>
      <c r="H1" s="26"/>
      <c r="I1" s="26"/>
      <c r="J1" s="37"/>
      <c r="K1" s="26"/>
      <c r="L1" s="37"/>
      <c r="M1" s="26"/>
      <c r="N1" s="26"/>
      <c r="O1" s="26"/>
      <c r="P1" s="26"/>
      <c r="Q1" s="26"/>
      <c r="R1" s="37"/>
    </row>
    <row r="2" spans="1:20" ht="26.25" thickTop="1">
      <c r="A2" s="60"/>
      <c r="B2" s="61" t="s">
        <v>54</v>
      </c>
      <c r="C2" s="61"/>
      <c r="D2" s="60"/>
      <c r="E2" s="60"/>
      <c r="F2" s="62"/>
      <c r="G2" s="60"/>
      <c r="H2" s="60"/>
      <c r="I2" s="26"/>
      <c r="J2" s="29"/>
      <c r="K2" s="26"/>
      <c r="L2" s="37"/>
      <c r="M2" s="26"/>
      <c r="N2" s="26"/>
      <c r="O2" s="26"/>
      <c r="P2" s="26"/>
      <c r="Q2" s="26"/>
      <c r="R2" s="37"/>
    </row>
    <row r="3" spans="1:20" ht="25.5">
      <c r="A3" s="60"/>
      <c r="B3" s="36" t="s">
        <v>131</v>
      </c>
      <c r="C3" s="61"/>
      <c r="D3" s="60"/>
      <c r="E3" s="60"/>
      <c r="F3" s="62"/>
      <c r="G3" s="60"/>
      <c r="H3" s="60"/>
      <c r="I3" s="26"/>
      <c r="J3" s="29"/>
      <c r="K3" s="26"/>
      <c r="L3" s="37"/>
      <c r="M3" s="26"/>
      <c r="N3" s="26"/>
      <c r="O3" s="26"/>
      <c r="P3" s="26"/>
      <c r="Q3" s="26"/>
      <c r="R3" s="37"/>
    </row>
    <row r="4" spans="1:20" ht="25.5">
      <c r="A4" s="60"/>
      <c r="B4" s="36" t="s">
        <v>78</v>
      </c>
      <c r="C4" s="61"/>
      <c r="D4" s="60"/>
      <c r="E4" s="60"/>
      <c r="F4" s="62"/>
      <c r="G4" s="60"/>
      <c r="H4" s="60"/>
      <c r="I4" s="26"/>
      <c r="J4" s="29"/>
      <c r="K4" s="26"/>
      <c r="L4" s="37"/>
      <c r="M4" s="26"/>
      <c r="N4" s="26"/>
      <c r="O4" s="26"/>
      <c r="P4" s="26"/>
      <c r="Q4" s="26"/>
      <c r="R4" s="37"/>
    </row>
    <row r="5" spans="1:20" ht="25.5">
      <c r="A5" s="60"/>
      <c r="B5" s="36" t="s">
        <v>77</v>
      </c>
      <c r="C5" s="61"/>
      <c r="D5" s="60"/>
      <c r="E5" s="60"/>
      <c r="F5" s="62"/>
      <c r="G5" s="60"/>
      <c r="H5" s="60"/>
      <c r="I5" s="26"/>
      <c r="J5" s="29"/>
      <c r="K5" s="26"/>
      <c r="L5" s="37"/>
      <c r="M5" s="26"/>
      <c r="N5" s="26"/>
      <c r="O5" s="26"/>
      <c r="P5" s="26"/>
      <c r="Q5" s="26"/>
      <c r="R5" s="37"/>
    </row>
    <row r="6" spans="1:20" ht="25.5">
      <c r="A6" s="26"/>
      <c r="B6" s="36" t="s">
        <v>79</v>
      </c>
      <c r="C6" s="27"/>
      <c r="D6" s="26"/>
      <c r="E6" s="26"/>
      <c r="F6" s="28"/>
      <c r="G6" s="26"/>
      <c r="H6" s="26"/>
      <c r="I6" s="26"/>
      <c r="J6" s="29"/>
      <c r="K6" s="26"/>
      <c r="L6" s="37"/>
      <c r="M6" s="26"/>
      <c r="N6" s="26"/>
      <c r="O6" s="26"/>
      <c r="P6" s="26"/>
      <c r="Q6" s="26"/>
      <c r="R6" s="37"/>
    </row>
    <row r="7" spans="1:20" ht="25.5">
      <c r="A7" s="26"/>
      <c r="B7" s="36" t="s">
        <v>100</v>
      </c>
      <c r="C7" s="27"/>
      <c r="D7" s="26"/>
      <c r="E7" s="26"/>
      <c r="F7" s="28"/>
      <c r="G7" s="26"/>
      <c r="H7" s="26"/>
      <c r="I7" s="26"/>
      <c r="J7" s="29"/>
      <c r="K7" s="26"/>
      <c r="L7" s="37"/>
      <c r="M7" s="26"/>
      <c r="N7" s="26"/>
      <c r="O7" s="26"/>
      <c r="P7" s="26"/>
      <c r="Q7" s="26"/>
      <c r="R7" s="37"/>
    </row>
    <row r="8" spans="1:20" ht="25.5">
      <c r="A8" s="26"/>
      <c r="B8" s="36" t="s">
        <v>136</v>
      </c>
      <c r="C8" s="27"/>
      <c r="D8" s="26"/>
      <c r="E8" s="37"/>
      <c r="F8" s="28"/>
      <c r="G8" s="29"/>
      <c r="H8" s="29"/>
      <c r="I8" s="26"/>
      <c r="J8" s="26"/>
      <c r="K8" s="26"/>
      <c r="L8" s="26"/>
      <c r="M8" s="26"/>
      <c r="N8" s="26"/>
      <c r="O8" s="26"/>
      <c r="P8" s="26"/>
      <c r="Q8" s="26"/>
      <c r="R8" s="26"/>
      <c r="T8" s="24"/>
    </row>
    <row r="9" spans="1:20" ht="25.5">
      <c r="A9" s="26"/>
      <c r="B9" s="36" t="s">
        <v>101</v>
      </c>
      <c r="C9" s="38"/>
      <c r="D9" s="26"/>
      <c r="E9" s="26"/>
      <c r="F9" s="26"/>
      <c r="G9" s="26"/>
      <c r="H9" s="26"/>
      <c r="I9" s="26"/>
      <c r="J9" s="26"/>
      <c r="K9" s="39"/>
      <c r="L9" s="26"/>
      <c r="M9" s="39"/>
      <c r="N9" s="39"/>
      <c r="O9" s="39"/>
      <c r="P9" s="39"/>
      <c r="Q9" s="39"/>
      <c r="R9" s="26"/>
    </row>
    <row r="10" spans="1:20" ht="11.25" customHeight="1">
      <c r="A10" s="26"/>
      <c r="B10" s="27"/>
      <c r="C10" s="27"/>
      <c r="D10" s="26"/>
      <c r="E10" s="26"/>
      <c r="F10" s="26"/>
      <c r="G10" s="26"/>
      <c r="H10" s="42"/>
      <c r="I10" s="43"/>
      <c r="J10" s="43"/>
      <c r="K10" s="44"/>
      <c r="L10" s="42"/>
      <c r="M10" s="44"/>
      <c r="N10" s="44"/>
      <c r="O10" s="44"/>
      <c r="P10" s="44"/>
      <c r="Q10" s="44"/>
      <c r="R10" s="42"/>
    </row>
    <row r="11" spans="1:20" ht="24" customHeight="1">
      <c r="A11" s="26"/>
      <c r="B11" s="41" t="s">
        <v>130</v>
      </c>
      <c r="C11" s="27"/>
      <c r="D11" s="26"/>
      <c r="E11" s="26"/>
      <c r="F11" s="26"/>
      <c r="G11" s="26"/>
      <c r="H11" s="42"/>
      <c r="I11" s="43"/>
      <c r="J11" s="43"/>
      <c r="K11" s="44"/>
      <c r="L11" s="42"/>
      <c r="M11" s="44"/>
      <c r="N11" s="44"/>
      <c r="O11" s="44"/>
      <c r="P11" s="44"/>
      <c r="Q11" s="44"/>
      <c r="R11" s="42"/>
    </row>
    <row r="12" spans="1:20" ht="117.75" customHeight="1" thickBot="1">
      <c r="A12" s="26"/>
      <c r="B12" s="27"/>
      <c r="C12" s="92"/>
      <c r="D12" s="26"/>
      <c r="E12" s="26"/>
      <c r="F12" s="26"/>
      <c r="G12" s="26"/>
      <c r="H12" s="42"/>
      <c r="I12" s="93"/>
      <c r="J12" s="43"/>
      <c r="K12" s="44"/>
      <c r="L12" s="42"/>
      <c r="M12" s="44"/>
      <c r="N12" s="44"/>
      <c r="O12" s="44"/>
      <c r="P12" s="44"/>
      <c r="Q12" s="44"/>
      <c r="R12" s="42"/>
    </row>
    <row r="13" spans="1:20" s="22" customFormat="1" ht="58.5">
      <c r="B13" s="65" t="s">
        <v>103</v>
      </c>
      <c r="C13" s="66" t="s">
        <v>92</v>
      </c>
      <c r="D13" s="48" t="s">
        <v>107</v>
      </c>
      <c r="E13" s="67" t="s">
        <v>108</v>
      </c>
      <c r="F13" s="48" t="s">
        <v>109</v>
      </c>
      <c r="G13" s="48" t="s">
        <v>110</v>
      </c>
      <c r="H13" s="48" t="s">
        <v>111</v>
      </c>
      <c r="I13" s="48" t="s">
        <v>112</v>
      </c>
      <c r="J13" s="48" t="s">
        <v>113</v>
      </c>
      <c r="K13" s="67" t="s">
        <v>135</v>
      </c>
      <c r="L13" s="48" t="s">
        <v>114</v>
      </c>
      <c r="M13" s="49" t="s">
        <v>115</v>
      </c>
      <c r="N13" s="49" t="s">
        <v>116</v>
      </c>
      <c r="O13" s="49" t="s">
        <v>104</v>
      </c>
      <c r="P13" s="49" t="s">
        <v>105</v>
      </c>
      <c r="Q13" s="49" t="s">
        <v>129</v>
      </c>
      <c r="R13" s="49" t="s">
        <v>106</v>
      </c>
    </row>
    <row r="14" spans="1:20" ht="30" customHeight="1" thickBot="1">
      <c r="B14" s="50" t="s">
        <v>0</v>
      </c>
      <c r="C14" s="51" t="s">
        <v>67</v>
      </c>
      <c r="D14" s="52" t="s">
        <v>6</v>
      </c>
      <c r="E14" s="52" t="s">
        <v>7</v>
      </c>
      <c r="F14" s="52" t="s">
        <v>8</v>
      </c>
      <c r="G14" s="52" t="s">
        <v>2</v>
      </c>
      <c r="H14" s="53" t="s">
        <v>73</v>
      </c>
      <c r="I14" s="53" t="s">
        <v>68</v>
      </c>
      <c r="J14" s="52" t="s">
        <v>1</v>
      </c>
      <c r="K14" s="52" t="s">
        <v>4</v>
      </c>
      <c r="L14" s="52" t="s">
        <v>50</v>
      </c>
      <c r="M14" s="54">
        <v>2000000</v>
      </c>
      <c r="N14" s="55" t="s">
        <v>138</v>
      </c>
      <c r="O14" s="56" t="s">
        <v>96</v>
      </c>
      <c r="P14" s="56" t="s">
        <v>70</v>
      </c>
      <c r="Q14" s="57" t="s">
        <v>97</v>
      </c>
      <c r="R14" s="54">
        <v>800000</v>
      </c>
    </row>
    <row r="15" spans="1:20" ht="30" customHeight="1" thickTop="1">
      <c r="A15" s="26"/>
      <c r="B15" s="59">
        <v>1</v>
      </c>
      <c r="C15" s="20"/>
      <c r="D15" s="16"/>
      <c r="E15" s="3"/>
      <c r="F15" s="3"/>
      <c r="G15" s="4"/>
      <c r="H15" s="4"/>
      <c r="I15" s="4"/>
      <c r="J15" s="3"/>
      <c r="K15" s="94" t="str">
        <f>IF(J15="","",_xlfn.LET(
_xlpm.a,TRIM(SUBSTITUTE(J15,"　"," ")),
_xlpm.p区,IFERROR(SEARCH("区",_xlpm.a),10^9),
_xlpm.p市,IFERROR(SEARCH("市",_xlpm.a),10^9),
_xlpm.p町,IFERROR(SEARCH("町",_xlpm.a),10^9),
_xlpm.p村,IFERROR(SEARCH("村",_xlpm.a),10^9),
_xlpm.p,MIN(_xlpm.p区,_xlpm.p市,_xlpm.p町,_xlpm.p村),
IF(_xlpm.p=10^9,"不明",IF(_xlpm.p=_xlpm.p区,"特別区","その他"))
))</f>
        <v/>
      </c>
      <c r="L15" s="3"/>
      <c r="M15" s="15"/>
      <c r="N15" s="7"/>
      <c r="O15" s="7"/>
      <c r="P15" s="7"/>
      <c r="Q15" s="17"/>
      <c r="R15" s="19" t="str">
        <f>IF(AND(M15&gt;=8400000,M15&lt;&gt;""),S15,IF(AND(G15&gt;=DATE(2025,4,1),G15&lt;=DATE(2026,3,31)),VLOOKUP(C15&amp;L15,Sheet1!$E$11:$F$16,2,0)+VLOOKUP(D15,Sheet1!$B$2:$C$49,2,0),IF(AND(C15="FCV",G15&gt;=DATE(2026,4,1),G15&lt;=DATE(2027,3,31)),VLOOKUP(C15&amp;L15,Sheet1!$K$11:$L$16,2,0),IF(AND(G15&gt;=DATE(2026,4,1),G15&lt;=DATE(2027,3,31)),VLOOKUP(C15&amp;L15,Sheet1!$K$11:$L$16,2,0)+VLOOKUP(D15,Sheet1!$H$2:$I$49,2,0),""))))</f>
        <v/>
      </c>
      <c r="S15" s="43" t="str">
        <f>IF(M15&gt;=8400000,IF(AND(G15&gt;=DATE(2025,4,1),G15&lt;=DATE(2026,3,31)),VLOOKUP(C15&amp;L15,Sheet1!$E$11:$F$16,2,0)+VLOOKUP(D15,Sheet1!$B$2:$C$49,2,0),IF(AND(C15="FCV",G15&gt;=DATE(2026,4,1),G15&lt;=DATE(2027,3,31)),VLOOKUP(C15&amp;L15,Sheet1!$K$11:$L$16,2,0),IF(AND(G15&gt;=DATE(2026,4,1),G15&lt;=DATE(2027,3,31)),VLOOKUP(C15&amp;L15,Sheet1!$K$11:$L$16,2,0)+VLOOKUP(D15,Sheet1!$H$2:$I$49,2,0),"")))*0.8,"")</f>
        <v/>
      </c>
      <c r="T15" s="25"/>
    </row>
    <row r="16" spans="1:20" ht="30" customHeight="1">
      <c r="A16" s="26"/>
      <c r="B16" s="59">
        <v>2</v>
      </c>
      <c r="C16" s="20"/>
      <c r="D16" s="16"/>
      <c r="E16" s="3"/>
      <c r="F16" s="3"/>
      <c r="G16" s="4"/>
      <c r="H16" s="4"/>
      <c r="I16" s="4"/>
      <c r="J16" s="3"/>
      <c r="K16" s="94" t="str">
        <f t="shared" ref="K16:K64" si="0">IF(J16="","",_xlfn.LET(
_xlpm.a,TRIM(SUBSTITUTE(J16,"　"," ")),
_xlpm.p区,IFERROR(SEARCH("区",_xlpm.a),10^9),
_xlpm.p市,IFERROR(SEARCH("市",_xlpm.a),10^9),
_xlpm.p町,IFERROR(SEARCH("町",_xlpm.a),10^9),
_xlpm.p村,IFERROR(SEARCH("村",_xlpm.a),10^9),
_xlpm.p,MIN(_xlpm.p区,_xlpm.p市,_xlpm.p町,_xlpm.p村),
IF(_xlpm.p=10^9,"不明",IF(_xlpm.p=_xlpm.p区,"特別区","その他"))
))</f>
        <v/>
      </c>
      <c r="L16" s="3"/>
      <c r="M16" s="15"/>
      <c r="N16" s="7"/>
      <c r="O16" s="7"/>
      <c r="P16" s="7"/>
      <c r="Q16" s="17"/>
      <c r="R16" s="19" t="str">
        <f>IF(AND(M16&gt;=8400000,M16&lt;&gt;""),S16,IF(AND(G16&gt;=DATE(2025,4,1),G16&lt;=DATE(2026,3,31)),VLOOKUP(C16&amp;L16,Sheet1!$E$11:$F$16,2,0)+VLOOKUP(D16,Sheet1!$B$2:$C$49,2,0),IF(AND(C16="FCV",G16&gt;=DATE(2026,4,1),G16&lt;=DATE(2027,3,31)),VLOOKUP(C16&amp;L16,Sheet1!$K$11:$L$16,2,0),IF(AND(G16&gt;=DATE(2026,4,1),G16&lt;=DATE(2027,3,31)),VLOOKUP(C16&amp;L16,Sheet1!$K$11:$L$16,2,0)+VLOOKUP(D16,Sheet1!$H$2:$I$49,2,0),""))))</f>
        <v/>
      </c>
      <c r="S16" s="43" t="str">
        <f>IF(M16&gt;=8400000,IF(AND(G16&gt;=DATE(2025,4,1),G16&lt;=DATE(2026,3,31)),VLOOKUP(C16&amp;L16,Sheet1!$E$11:$F$16,2,0)+VLOOKUP(D16,Sheet1!$B$2:$C$49,2,0),IF(AND(C16="FCV",G16&gt;=DATE(2026,4,1),G16&lt;=DATE(2027,3,31)),VLOOKUP(C16&amp;L16,Sheet1!$K$11:$L$16,2,0),IF(AND(G16&gt;=DATE(2026,4,1),G16&lt;=DATE(2027,3,31)),VLOOKUP(C16&amp;L16,Sheet1!$K$11:$L$16,2,0)+VLOOKUP(D16,Sheet1!$H$2:$I$49,2,0),"")))*0.8,"")</f>
        <v/>
      </c>
    </row>
    <row r="17" spans="1:19" ht="30" customHeight="1">
      <c r="A17" s="26"/>
      <c r="B17" s="59">
        <v>3</v>
      </c>
      <c r="C17" s="20"/>
      <c r="D17" s="16"/>
      <c r="E17" s="3"/>
      <c r="F17" s="3"/>
      <c r="G17" s="4"/>
      <c r="H17" s="4"/>
      <c r="I17" s="4"/>
      <c r="J17" s="3"/>
      <c r="K17" s="94" t="str">
        <f t="shared" si="0"/>
        <v/>
      </c>
      <c r="L17" s="3"/>
      <c r="M17" s="15"/>
      <c r="N17" s="7"/>
      <c r="O17" s="7"/>
      <c r="P17" s="7"/>
      <c r="Q17" s="17"/>
      <c r="R17" s="19" t="str">
        <f>IF(AND(M17&gt;=8400000,M17&lt;&gt;""),S17,IF(AND(G17&gt;=DATE(2025,4,1),G17&lt;=DATE(2026,3,31)),VLOOKUP(C17&amp;L17,Sheet1!$E$11:$F$16,2,0)+VLOOKUP(D17,Sheet1!$B$2:$C$49,2,0),IF(AND(C17="FCV",G17&gt;=DATE(2026,4,1),G17&lt;=DATE(2027,3,31)),VLOOKUP(C17&amp;L17,Sheet1!$K$11:$L$16,2,0),IF(AND(G17&gt;=DATE(2026,4,1),G17&lt;=DATE(2027,3,31)),VLOOKUP(C17&amp;L17,Sheet1!$K$11:$L$16,2,0)+VLOOKUP(D17,Sheet1!$H$2:$I$49,2,0),""))))</f>
        <v/>
      </c>
      <c r="S17" s="43" t="str">
        <f>IF(M17&gt;=8400000,IF(AND(G17&gt;=DATE(2025,4,1),G17&lt;=DATE(2026,3,31)),VLOOKUP(C17&amp;L17,Sheet1!$E$11:$F$16,2,0)+VLOOKUP(D17,Sheet1!$B$2:$C$49,2,0),IF(AND(C17="FCV",G17&gt;=DATE(2026,4,1),G17&lt;=DATE(2027,3,31)),VLOOKUP(C17&amp;L17,Sheet1!$K$11:$L$16,2,0),IF(AND(G17&gt;=DATE(2026,4,1),G17&lt;=DATE(2027,3,31)),VLOOKUP(C17&amp;L17,Sheet1!$K$11:$L$16,2,0)+VLOOKUP(D17,Sheet1!$H$2:$I$49,2,0),"")))*0.8,"")</f>
        <v/>
      </c>
    </row>
    <row r="18" spans="1:19" ht="30" customHeight="1">
      <c r="A18" s="26"/>
      <c r="B18" s="59">
        <v>4</v>
      </c>
      <c r="C18" s="20"/>
      <c r="D18" s="16"/>
      <c r="E18" s="3"/>
      <c r="F18" s="3"/>
      <c r="G18" s="4"/>
      <c r="H18" s="4"/>
      <c r="I18" s="4"/>
      <c r="J18" s="3"/>
      <c r="K18" s="94" t="str">
        <f t="shared" si="0"/>
        <v/>
      </c>
      <c r="L18" s="3"/>
      <c r="M18" s="15"/>
      <c r="N18" s="7"/>
      <c r="O18" s="7"/>
      <c r="P18" s="7"/>
      <c r="Q18" s="17"/>
      <c r="R18" s="19" t="str">
        <f>IF(AND(M18&gt;=8400000,M18&lt;&gt;""),S18,IF(AND(G18&gt;=DATE(2025,4,1),G18&lt;=DATE(2026,3,31)),VLOOKUP(C18&amp;L18,Sheet1!$E$11:$F$16,2,0)+VLOOKUP(D18,Sheet1!$B$2:$C$49,2,0),IF(AND(C18="FCV",G18&gt;=DATE(2026,4,1),G18&lt;=DATE(2027,3,31)),VLOOKUP(C18&amp;L18,Sheet1!$K$11:$L$16,2,0),IF(AND(G18&gt;=DATE(2026,4,1),G18&lt;=DATE(2027,3,31)),VLOOKUP(C18&amp;L18,Sheet1!$K$11:$L$16,2,0)+VLOOKUP(D18,Sheet1!$H$2:$I$49,2,0),""))))</f>
        <v/>
      </c>
      <c r="S18" s="43" t="str">
        <f>IF(M18&gt;=8400000,IF(AND(G18&gt;=DATE(2025,4,1),G18&lt;=DATE(2026,3,31)),VLOOKUP(C18&amp;L18,Sheet1!$E$11:$F$16,2,0)+VLOOKUP(D18,Sheet1!$B$2:$C$49,2,0),IF(AND(C18="FCV",G18&gt;=DATE(2026,4,1),G18&lt;=DATE(2027,3,31)),VLOOKUP(C18&amp;L18,Sheet1!$K$11:$L$16,2,0),IF(AND(G18&gt;=DATE(2026,4,1),G18&lt;=DATE(2027,3,31)),VLOOKUP(C18&amp;L18,Sheet1!$K$11:$L$16,2,0)+VLOOKUP(D18,Sheet1!$H$2:$I$49,2,0),"")))*0.8,"")</f>
        <v/>
      </c>
    </row>
    <row r="19" spans="1:19" ht="30" customHeight="1">
      <c r="A19" s="26"/>
      <c r="B19" s="59">
        <v>5</v>
      </c>
      <c r="C19" s="20"/>
      <c r="D19" s="16"/>
      <c r="E19" s="3"/>
      <c r="F19" s="3"/>
      <c r="G19" s="4"/>
      <c r="H19" s="4"/>
      <c r="I19" s="4"/>
      <c r="J19" s="3"/>
      <c r="K19" s="94" t="str">
        <f t="shared" si="0"/>
        <v/>
      </c>
      <c r="L19" s="3"/>
      <c r="M19" s="15"/>
      <c r="N19" s="7"/>
      <c r="O19" s="7"/>
      <c r="P19" s="7"/>
      <c r="Q19" s="17"/>
      <c r="R19" s="19" t="str">
        <f>IF(AND(M19&gt;=8400000,M19&lt;&gt;""),S19,IF(AND(G19&gt;=DATE(2025,4,1),G19&lt;=DATE(2026,3,31)),VLOOKUP(C19&amp;L19,Sheet1!$E$11:$F$16,2,0)+VLOOKUP(D19,Sheet1!$B$2:$C$49,2,0),IF(AND(C19="FCV",G19&gt;=DATE(2026,4,1),G19&lt;=DATE(2027,3,31)),VLOOKUP(C19&amp;L19,Sheet1!$K$11:$L$16,2,0),IF(AND(G19&gt;=DATE(2026,4,1),G19&lt;=DATE(2027,3,31)),VLOOKUP(C19&amp;L19,Sheet1!$K$11:$L$16,2,0)+VLOOKUP(D19,Sheet1!$H$2:$I$49,2,0),""))))</f>
        <v/>
      </c>
      <c r="S19" s="43" t="str">
        <f>IF(M19&gt;=8400000,IF(AND(G19&gt;=DATE(2025,4,1),G19&lt;=DATE(2026,3,31)),VLOOKUP(C19&amp;L19,Sheet1!$E$11:$F$16,2,0)+VLOOKUP(D19,Sheet1!$B$2:$C$49,2,0),IF(AND(C19="FCV",G19&gt;=DATE(2026,4,1),G19&lt;=DATE(2027,3,31)),VLOOKUP(C19&amp;L19,Sheet1!$K$11:$L$16,2,0),IF(AND(G19&gt;=DATE(2026,4,1),G19&lt;=DATE(2027,3,31)),VLOOKUP(C19&amp;L19,Sheet1!$K$11:$L$16,2,0)+VLOOKUP(D19,Sheet1!$H$2:$I$49,2,0),"")))*0.8,"")</f>
        <v/>
      </c>
    </row>
    <row r="20" spans="1:19" ht="30" customHeight="1">
      <c r="A20" s="26"/>
      <c r="B20" s="59">
        <v>6</v>
      </c>
      <c r="C20" s="20"/>
      <c r="D20" s="16"/>
      <c r="E20" s="3"/>
      <c r="F20" s="3"/>
      <c r="G20" s="4"/>
      <c r="H20" s="4"/>
      <c r="I20" s="4"/>
      <c r="J20" s="3"/>
      <c r="K20" s="94" t="str">
        <f t="shared" si="0"/>
        <v/>
      </c>
      <c r="L20" s="3"/>
      <c r="M20" s="15"/>
      <c r="N20" s="7"/>
      <c r="O20" s="7"/>
      <c r="P20" s="7"/>
      <c r="Q20" s="17"/>
      <c r="R20" s="19" t="str">
        <f>IF(AND(M20&gt;=8400000,M20&lt;&gt;""),S20,IF(AND(G20&gt;=DATE(2025,4,1),G20&lt;=DATE(2026,3,31)),VLOOKUP(C20&amp;L20,Sheet1!$E$11:$F$16,2,0)+VLOOKUP(D20,Sheet1!$B$2:$C$49,2,0),IF(AND(C20="FCV",G20&gt;=DATE(2026,4,1),G20&lt;=DATE(2027,3,31)),VLOOKUP(C20&amp;L20,Sheet1!$K$11:$L$16,2,0),IF(AND(G20&gt;=DATE(2026,4,1),G20&lt;=DATE(2027,3,31)),VLOOKUP(C20&amp;L20,Sheet1!$K$11:$L$16,2,0)+VLOOKUP(D20,Sheet1!$H$2:$I$49,2,0),""))))</f>
        <v/>
      </c>
      <c r="S20" s="43" t="str">
        <f>IF(M20&gt;=8400000,IF(AND(G20&gt;=DATE(2025,4,1),G20&lt;=DATE(2026,3,31)),VLOOKUP(C20&amp;L20,Sheet1!$E$11:$F$16,2,0)+VLOOKUP(D20,Sheet1!$B$2:$C$49,2,0),IF(AND(C20="FCV",G20&gt;=DATE(2026,4,1),G20&lt;=DATE(2027,3,31)),VLOOKUP(C20&amp;L20,Sheet1!$K$11:$L$16,2,0),IF(AND(G20&gt;=DATE(2026,4,1),G20&lt;=DATE(2027,3,31)),VLOOKUP(C20&amp;L20,Sheet1!$K$11:$L$16,2,0)+VLOOKUP(D20,Sheet1!$H$2:$I$49,2,0),"")))*0.8,"")</f>
        <v/>
      </c>
    </row>
    <row r="21" spans="1:19" ht="30" customHeight="1">
      <c r="A21" s="26"/>
      <c r="B21" s="59">
        <v>7</v>
      </c>
      <c r="C21" s="20"/>
      <c r="D21" s="16"/>
      <c r="E21" s="3"/>
      <c r="F21" s="3"/>
      <c r="G21" s="4"/>
      <c r="H21" s="4"/>
      <c r="I21" s="4"/>
      <c r="J21" s="3"/>
      <c r="K21" s="94" t="str">
        <f t="shared" si="0"/>
        <v/>
      </c>
      <c r="L21" s="3"/>
      <c r="M21" s="15"/>
      <c r="N21" s="7"/>
      <c r="O21" s="7"/>
      <c r="P21" s="7"/>
      <c r="Q21" s="17"/>
      <c r="R21" s="19" t="str">
        <f>IF(AND(M21&gt;=8400000,M21&lt;&gt;""),S21,IF(AND(G21&gt;=DATE(2025,4,1),G21&lt;=DATE(2026,3,31)),VLOOKUP(C21&amp;L21,Sheet1!$E$11:$F$16,2,0)+VLOOKUP(D21,Sheet1!$B$2:$C$49,2,0),IF(AND(C21="FCV",G21&gt;=DATE(2026,4,1),G21&lt;=DATE(2027,3,31)),VLOOKUP(C21&amp;L21,Sheet1!$K$11:$L$16,2,0),IF(AND(G21&gt;=DATE(2026,4,1),G21&lt;=DATE(2027,3,31)),VLOOKUP(C21&amp;L21,Sheet1!$K$11:$L$16,2,0)+VLOOKUP(D21,Sheet1!$H$2:$I$49,2,0),""))))</f>
        <v/>
      </c>
      <c r="S21" s="43" t="str">
        <f>IF(M21&gt;=8400000,IF(AND(G21&gt;=DATE(2025,4,1),G21&lt;=DATE(2026,3,31)),VLOOKUP(C21&amp;L21,Sheet1!$E$11:$F$16,2,0)+VLOOKUP(D21,Sheet1!$B$2:$C$49,2,0),IF(AND(C21="FCV",G21&gt;=DATE(2026,4,1),G21&lt;=DATE(2027,3,31)),VLOOKUP(C21&amp;L21,Sheet1!$K$11:$L$16,2,0),IF(AND(G21&gt;=DATE(2026,4,1),G21&lt;=DATE(2027,3,31)),VLOOKUP(C21&amp;L21,Sheet1!$K$11:$L$16,2,0)+VLOOKUP(D21,Sheet1!$H$2:$I$49,2,0),"")))*0.8,"")</f>
        <v/>
      </c>
    </row>
    <row r="22" spans="1:19" ht="30" customHeight="1">
      <c r="A22" s="26"/>
      <c r="B22" s="59">
        <v>8</v>
      </c>
      <c r="C22" s="20"/>
      <c r="D22" s="16"/>
      <c r="E22" s="3"/>
      <c r="F22" s="3"/>
      <c r="G22" s="4"/>
      <c r="H22" s="4"/>
      <c r="I22" s="4"/>
      <c r="J22" s="3"/>
      <c r="K22" s="94" t="str">
        <f t="shared" si="0"/>
        <v/>
      </c>
      <c r="L22" s="3"/>
      <c r="M22" s="15"/>
      <c r="N22" s="7"/>
      <c r="O22" s="7"/>
      <c r="P22" s="7"/>
      <c r="Q22" s="17"/>
      <c r="R22" s="19" t="str">
        <f>IF(AND(M22&gt;=8400000,M22&lt;&gt;""),S22,IF(AND(G22&gt;=DATE(2025,4,1),G22&lt;=DATE(2026,3,31)),VLOOKUP(C22&amp;L22,Sheet1!$E$11:$F$16,2,0)+VLOOKUP(D22,Sheet1!$B$2:$C$49,2,0),IF(AND(C22="FCV",G22&gt;=DATE(2026,4,1),G22&lt;=DATE(2027,3,31)),VLOOKUP(C22&amp;L22,Sheet1!$K$11:$L$16,2,0),IF(AND(G22&gt;=DATE(2026,4,1),G22&lt;=DATE(2027,3,31)),VLOOKUP(C22&amp;L22,Sheet1!$K$11:$L$16,2,0)+VLOOKUP(D22,Sheet1!$H$2:$I$49,2,0),""))))</f>
        <v/>
      </c>
      <c r="S22" s="43" t="str">
        <f>IF(M22&gt;=8400000,IF(AND(G22&gt;=DATE(2025,4,1),G22&lt;=DATE(2026,3,31)),VLOOKUP(C22&amp;L22,Sheet1!$E$11:$F$16,2,0)+VLOOKUP(D22,Sheet1!$B$2:$C$49,2,0),IF(AND(C22="FCV",G22&gt;=DATE(2026,4,1),G22&lt;=DATE(2027,3,31)),VLOOKUP(C22&amp;L22,Sheet1!$K$11:$L$16,2,0),IF(AND(G22&gt;=DATE(2026,4,1),G22&lt;=DATE(2027,3,31)),VLOOKUP(C22&amp;L22,Sheet1!$K$11:$L$16,2,0)+VLOOKUP(D22,Sheet1!$H$2:$I$49,2,0),"")))*0.8,"")</f>
        <v/>
      </c>
    </row>
    <row r="23" spans="1:19" ht="30" customHeight="1">
      <c r="A23" s="26"/>
      <c r="B23" s="59">
        <v>9</v>
      </c>
      <c r="C23" s="20"/>
      <c r="D23" s="16"/>
      <c r="E23" s="3"/>
      <c r="F23" s="3"/>
      <c r="G23" s="4"/>
      <c r="H23" s="4"/>
      <c r="I23" s="4"/>
      <c r="J23" s="3"/>
      <c r="K23" s="94" t="str">
        <f t="shared" si="0"/>
        <v/>
      </c>
      <c r="L23" s="3"/>
      <c r="M23" s="15"/>
      <c r="N23" s="7"/>
      <c r="O23" s="7"/>
      <c r="P23" s="7"/>
      <c r="Q23" s="17"/>
      <c r="R23" s="19" t="str">
        <f>IF(AND(M23&gt;=8400000,M23&lt;&gt;""),S23,IF(AND(G23&gt;=DATE(2025,4,1),G23&lt;=DATE(2026,3,31)),VLOOKUP(C23&amp;L23,Sheet1!$E$11:$F$16,2,0)+VLOOKUP(D23,Sheet1!$B$2:$C$49,2,0),IF(AND(C23="FCV",G23&gt;=DATE(2026,4,1),G23&lt;=DATE(2027,3,31)),VLOOKUP(C23&amp;L23,Sheet1!$K$11:$L$16,2,0),IF(AND(G23&gt;=DATE(2026,4,1),G23&lt;=DATE(2027,3,31)),VLOOKUP(C23&amp;L23,Sheet1!$K$11:$L$16,2,0)+VLOOKUP(D23,Sheet1!$H$2:$I$49,2,0),""))))</f>
        <v/>
      </c>
      <c r="S23" s="43" t="str">
        <f>IF(M23&gt;=8400000,IF(AND(G23&gt;=DATE(2025,4,1),G23&lt;=DATE(2026,3,31)),VLOOKUP(C23&amp;L23,Sheet1!$E$11:$F$16,2,0)+VLOOKUP(D23,Sheet1!$B$2:$C$49,2,0),IF(AND(C23="FCV",G23&gt;=DATE(2026,4,1),G23&lt;=DATE(2027,3,31)),VLOOKUP(C23&amp;L23,Sheet1!$K$11:$L$16,2,0),IF(AND(G23&gt;=DATE(2026,4,1),G23&lt;=DATE(2027,3,31)),VLOOKUP(C23&amp;L23,Sheet1!$K$11:$L$16,2,0)+VLOOKUP(D23,Sheet1!$H$2:$I$49,2,0),"")))*0.8,"")</f>
        <v/>
      </c>
    </row>
    <row r="24" spans="1:19" ht="30" customHeight="1">
      <c r="A24" s="26"/>
      <c r="B24" s="59">
        <v>10</v>
      </c>
      <c r="C24" s="20"/>
      <c r="D24" s="16"/>
      <c r="E24" s="3"/>
      <c r="F24" s="3"/>
      <c r="G24" s="4"/>
      <c r="H24" s="4"/>
      <c r="I24" s="4"/>
      <c r="J24" s="3"/>
      <c r="K24" s="94" t="str">
        <f t="shared" si="0"/>
        <v/>
      </c>
      <c r="L24" s="3"/>
      <c r="M24" s="15"/>
      <c r="N24" s="7"/>
      <c r="O24" s="7"/>
      <c r="P24" s="7"/>
      <c r="Q24" s="17"/>
      <c r="R24" s="19" t="str">
        <f>IF(AND(M24&gt;=8400000,M24&lt;&gt;""),S24,IF(AND(G24&gt;=DATE(2025,4,1),G24&lt;=DATE(2026,3,31)),VLOOKUP(C24&amp;L24,Sheet1!$E$11:$F$16,2,0)+VLOOKUP(D24,Sheet1!$B$2:$C$49,2,0),IF(AND(C24="FCV",G24&gt;=DATE(2026,4,1),G24&lt;=DATE(2027,3,31)),VLOOKUP(C24&amp;L24,Sheet1!$K$11:$L$16,2,0),IF(AND(G24&gt;=DATE(2026,4,1),G24&lt;=DATE(2027,3,31)),VLOOKUP(C24&amp;L24,Sheet1!$K$11:$L$16,2,0)+VLOOKUP(D24,Sheet1!$H$2:$I$49,2,0),""))))</f>
        <v/>
      </c>
      <c r="S24" s="43" t="str">
        <f>IF(M24&gt;=8400000,IF(AND(G24&gt;=DATE(2025,4,1),G24&lt;=DATE(2026,3,31)),VLOOKUP(C24&amp;L24,Sheet1!$E$11:$F$16,2,0)+VLOOKUP(D24,Sheet1!$B$2:$C$49,2,0),IF(AND(C24="FCV",G24&gt;=DATE(2026,4,1),G24&lt;=DATE(2027,3,31)),VLOOKUP(C24&amp;L24,Sheet1!$K$11:$L$16,2,0),IF(AND(G24&gt;=DATE(2026,4,1),G24&lt;=DATE(2027,3,31)),VLOOKUP(C24&amp;L24,Sheet1!$K$11:$L$16,2,0)+VLOOKUP(D24,Sheet1!$H$2:$I$49,2,0),"")))*0.8,"")</f>
        <v/>
      </c>
    </row>
    <row r="25" spans="1:19" ht="30" customHeight="1">
      <c r="A25" s="26"/>
      <c r="B25" s="59">
        <v>11</v>
      </c>
      <c r="C25" s="20"/>
      <c r="D25" s="16"/>
      <c r="E25" s="3"/>
      <c r="F25" s="3"/>
      <c r="G25" s="4"/>
      <c r="H25" s="4"/>
      <c r="I25" s="4"/>
      <c r="J25" s="3"/>
      <c r="K25" s="94" t="str">
        <f t="shared" si="0"/>
        <v/>
      </c>
      <c r="L25" s="3"/>
      <c r="M25" s="15"/>
      <c r="N25" s="7"/>
      <c r="O25" s="7"/>
      <c r="P25" s="7"/>
      <c r="Q25" s="17"/>
      <c r="R25" s="19" t="str">
        <f>IF(AND(M25&gt;=8400000,M25&lt;&gt;""),S25,IF(AND(G25&gt;=DATE(2025,4,1),G25&lt;=DATE(2026,3,31)),VLOOKUP(C25&amp;L25,Sheet1!$E$11:$F$16,2,0)+VLOOKUP(D25,Sheet1!$B$2:$C$49,2,0),IF(AND(C25="FCV",G25&gt;=DATE(2026,4,1),G25&lt;=DATE(2027,3,31)),VLOOKUP(C25&amp;L25,Sheet1!$K$11:$L$16,2,0),IF(AND(G25&gt;=DATE(2026,4,1),G25&lt;=DATE(2027,3,31)),VLOOKUP(C25&amp;L25,Sheet1!$K$11:$L$16,2,0)+VLOOKUP(D25,Sheet1!$H$2:$I$49,2,0),""))))</f>
        <v/>
      </c>
      <c r="S25" s="43" t="str">
        <f>IF(M25&gt;=8400000,IF(AND(G25&gt;=DATE(2025,4,1),G25&lt;=DATE(2026,3,31)),VLOOKUP(C25&amp;L25,Sheet1!$E$11:$F$16,2,0)+VLOOKUP(D25,Sheet1!$B$2:$C$49,2,0),IF(AND(C25="FCV",G25&gt;=DATE(2026,4,1),G25&lt;=DATE(2027,3,31)),VLOOKUP(C25&amp;L25,Sheet1!$K$11:$L$16,2,0),IF(AND(G25&gt;=DATE(2026,4,1),G25&lt;=DATE(2027,3,31)),VLOOKUP(C25&amp;L25,Sheet1!$K$11:$L$16,2,0)+VLOOKUP(D25,Sheet1!$H$2:$I$49,2,0),"")))*0.8,"")</f>
        <v/>
      </c>
    </row>
    <row r="26" spans="1:19" ht="30" customHeight="1">
      <c r="A26" s="26"/>
      <c r="B26" s="59">
        <v>12</v>
      </c>
      <c r="C26" s="20"/>
      <c r="D26" s="16"/>
      <c r="E26" s="3"/>
      <c r="F26" s="3"/>
      <c r="G26" s="4"/>
      <c r="H26" s="4"/>
      <c r="I26" s="4"/>
      <c r="J26" s="3"/>
      <c r="K26" s="94" t="str">
        <f t="shared" si="0"/>
        <v/>
      </c>
      <c r="L26" s="3"/>
      <c r="M26" s="15"/>
      <c r="N26" s="7"/>
      <c r="O26" s="7"/>
      <c r="P26" s="7"/>
      <c r="Q26" s="17"/>
      <c r="R26" s="19" t="str">
        <f>IF(AND(M26&gt;=8400000,M26&lt;&gt;""),S26,IF(AND(G26&gt;=DATE(2025,4,1),G26&lt;=DATE(2026,3,31)),VLOOKUP(C26&amp;L26,Sheet1!$E$11:$F$16,2,0)+VLOOKUP(D26,Sheet1!$B$2:$C$49,2,0),IF(AND(C26="FCV",G26&gt;=DATE(2026,4,1),G26&lt;=DATE(2027,3,31)),VLOOKUP(C26&amp;L26,Sheet1!$K$11:$L$16,2,0),IF(AND(G26&gt;=DATE(2026,4,1),G26&lt;=DATE(2027,3,31)),VLOOKUP(C26&amp;L26,Sheet1!$K$11:$L$16,2,0)+VLOOKUP(D26,Sheet1!$H$2:$I$49,2,0),""))))</f>
        <v/>
      </c>
      <c r="S26" s="43" t="str">
        <f>IF(M26&gt;=8400000,IF(AND(G26&gt;=DATE(2025,4,1),G26&lt;=DATE(2026,3,31)),VLOOKUP(C26&amp;L26,Sheet1!$E$11:$F$16,2,0)+VLOOKUP(D26,Sheet1!$B$2:$C$49,2,0),IF(AND(C26="FCV",G26&gt;=DATE(2026,4,1),G26&lt;=DATE(2027,3,31)),VLOOKUP(C26&amp;L26,Sheet1!$K$11:$L$16,2,0),IF(AND(G26&gt;=DATE(2026,4,1),G26&lt;=DATE(2027,3,31)),VLOOKUP(C26&amp;L26,Sheet1!$K$11:$L$16,2,0)+VLOOKUP(D26,Sheet1!$H$2:$I$49,2,0),"")))*0.8,"")</f>
        <v/>
      </c>
    </row>
    <row r="27" spans="1:19" ht="30" customHeight="1">
      <c r="A27" s="26"/>
      <c r="B27" s="59">
        <v>13</v>
      </c>
      <c r="C27" s="20"/>
      <c r="D27" s="16"/>
      <c r="E27" s="3"/>
      <c r="F27" s="3"/>
      <c r="G27" s="4"/>
      <c r="H27" s="4"/>
      <c r="I27" s="4"/>
      <c r="J27" s="3"/>
      <c r="K27" s="94" t="str">
        <f t="shared" si="0"/>
        <v/>
      </c>
      <c r="L27" s="3"/>
      <c r="M27" s="15"/>
      <c r="N27" s="7"/>
      <c r="O27" s="7"/>
      <c r="P27" s="7"/>
      <c r="Q27" s="17"/>
      <c r="R27" s="19" t="str">
        <f>IF(AND(M27&gt;=8400000,M27&lt;&gt;""),S27,IF(AND(G27&gt;=DATE(2025,4,1),G27&lt;=DATE(2026,3,31)),VLOOKUP(C27&amp;L27,Sheet1!$E$11:$F$16,2,0)+VLOOKUP(D27,Sheet1!$B$2:$C$49,2,0),IF(AND(C27="FCV",G27&gt;=DATE(2026,4,1),G27&lt;=DATE(2027,3,31)),VLOOKUP(C27&amp;L27,Sheet1!$K$11:$L$16,2,0),IF(AND(G27&gt;=DATE(2026,4,1),G27&lt;=DATE(2027,3,31)),VLOOKUP(C27&amp;L27,Sheet1!$K$11:$L$16,2,0)+VLOOKUP(D27,Sheet1!$H$2:$I$49,2,0),""))))</f>
        <v/>
      </c>
      <c r="S27" s="43" t="str">
        <f>IF(M27&gt;=8400000,IF(AND(G27&gt;=DATE(2025,4,1),G27&lt;=DATE(2026,3,31)),VLOOKUP(C27&amp;L27,Sheet1!$E$11:$F$16,2,0)+VLOOKUP(D27,Sheet1!$B$2:$C$49,2,0),IF(AND(C27="FCV",G27&gt;=DATE(2026,4,1),G27&lt;=DATE(2027,3,31)),VLOOKUP(C27&amp;L27,Sheet1!$K$11:$L$16,2,0),IF(AND(G27&gt;=DATE(2026,4,1),G27&lt;=DATE(2027,3,31)),VLOOKUP(C27&amp;L27,Sheet1!$K$11:$L$16,2,0)+VLOOKUP(D27,Sheet1!$H$2:$I$49,2,0),"")))*0.8,"")</f>
        <v/>
      </c>
    </row>
    <row r="28" spans="1:19" ht="30" customHeight="1">
      <c r="A28" s="26"/>
      <c r="B28" s="59">
        <v>14</v>
      </c>
      <c r="C28" s="20"/>
      <c r="D28" s="16"/>
      <c r="E28" s="3"/>
      <c r="F28" s="3"/>
      <c r="G28" s="4"/>
      <c r="H28" s="4"/>
      <c r="I28" s="4"/>
      <c r="J28" s="3"/>
      <c r="K28" s="94" t="str">
        <f t="shared" si="0"/>
        <v/>
      </c>
      <c r="L28" s="3"/>
      <c r="M28" s="15"/>
      <c r="N28" s="7"/>
      <c r="O28" s="7"/>
      <c r="P28" s="7"/>
      <c r="Q28" s="17"/>
      <c r="R28" s="19" t="str">
        <f>IF(AND(M28&gt;=8400000,M28&lt;&gt;""),S28,IF(AND(G28&gt;=DATE(2025,4,1),G28&lt;=DATE(2026,3,31)),VLOOKUP(C28&amp;L28,Sheet1!$E$11:$F$16,2,0)+VLOOKUP(D28,Sheet1!$B$2:$C$49,2,0),IF(AND(C28="FCV",G28&gt;=DATE(2026,4,1),G28&lt;=DATE(2027,3,31)),VLOOKUP(C28&amp;L28,Sheet1!$K$11:$L$16,2,0),IF(AND(G28&gt;=DATE(2026,4,1),G28&lt;=DATE(2027,3,31)),VLOOKUP(C28&amp;L28,Sheet1!$K$11:$L$16,2,0)+VLOOKUP(D28,Sheet1!$H$2:$I$49,2,0),""))))</f>
        <v/>
      </c>
      <c r="S28" s="43" t="str">
        <f>IF(M28&gt;=8400000,IF(AND(G28&gt;=DATE(2025,4,1),G28&lt;=DATE(2026,3,31)),VLOOKUP(C28&amp;L28,Sheet1!$E$11:$F$16,2,0)+VLOOKUP(D28,Sheet1!$B$2:$C$49,2,0),IF(AND(C28="FCV",G28&gt;=DATE(2026,4,1),G28&lt;=DATE(2027,3,31)),VLOOKUP(C28&amp;L28,Sheet1!$K$11:$L$16,2,0),IF(AND(G28&gt;=DATE(2026,4,1),G28&lt;=DATE(2027,3,31)),VLOOKUP(C28&amp;L28,Sheet1!$K$11:$L$16,2,0)+VLOOKUP(D28,Sheet1!$H$2:$I$49,2,0),"")))*0.8,"")</f>
        <v/>
      </c>
    </row>
    <row r="29" spans="1:19" ht="30" customHeight="1">
      <c r="A29" s="26"/>
      <c r="B29" s="59">
        <v>15</v>
      </c>
      <c r="C29" s="20"/>
      <c r="D29" s="16"/>
      <c r="E29" s="3"/>
      <c r="F29" s="3"/>
      <c r="G29" s="4"/>
      <c r="H29" s="4"/>
      <c r="I29" s="4"/>
      <c r="J29" s="3"/>
      <c r="K29" s="94" t="str">
        <f t="shared" si="0"/>
        <v/>
      </c>
      <c r="L29" s="3"/>
      <c r="M29" s="15"/>
      <c r="N29" s="7"/>
      <c r="O29" s="7"/>
      <c r="P29" s="7"/>
      <c r="Q29" s="17"/>
      <c r="R29" s="19" t="str">
        <f>IF(AND(M29&gt;=8400000,M29&lt;&gt;""),S29,IF(AND(G29&gt;=DATE(2025,4,1),G29&lt;=DATE(2026,3,31)),VLOOKUP(C29&amp;L29,Sheet1!$E$11:$F$16,2,0)+VLOOKUP(D29,Sheet1!$B$2:$C$49,2,0),IF(AND(C29="FCV",G29&gt;=DATE(2026,4,1),G29&lt;=DATE(2027,3,31)),VLOOKUP(C29&amp;L29,Sheet1!$K$11:$L$16,2,0),IF(AND(G29&gt;=DATE(2026,4,1),G29&lt;=DATE(2027,3,31)),VLOOKUP(C29&amp;L29,Sheet1!$K$11:$L$16,2,0)+VLOOKUP(D29,Sheet1!$H$2:$I$49,2,0),""))))</f>
        <v/>
      </c>
      <c r="S29" s="43" t="str">
        <f>IF(M29&gt;=8400000,IF(AND(G29&gt;=DATE(2025,4,1),G29&lt;=DATE(2026,3,31)),VLOOKUP(C29&amp;L29,Sheet1!$E$11:$F$16,2,0)+VLOOKUP(D29,Sheet1!$B$2:$C$49,2,0),IF(AND(C29="FCV",G29&gt;=DATE(2026,4,1),G29&lt;=DATE(2027,3,31)),VLOOKUP(C29&amp;L29,Sheet1!$K$11:$L$16,2,0),IF(AND(G29&gt;=DATE(2026,4,1),G29&lt;=DATE(2027,3,31)),VLOOKUP(C29&amp;L29,Sheet1!$K$11:$L$16,2,0)+VLOOKUP(D29,Sheet1!$H$2:$I$49,2,0),"")))*0.8,"")</f>
        <v/>
      </c>
    </row>
    <row r="30" spans="1:19" ht="30" customHeight="1">
      <c r="A30" s="26"/>
      <c r="B30" s="59">
        <v>16</v>
      </c>
      <c r="C30" s="20"/>
      <c r="D30" s="16"/>
      <c r="E30" s="3"/>
      <c r="F30" s="3"/>
      <c r="G30" s="4"/>
      <c r="H30" s="4"/>
      <c r="I30" s="4"/>
      <c r="J30" s="3"/>
      <c r="K30" s="94" t="str">
        <f t="shared" si="0"/>
        <v/>
      </c>
      <c r="L30" s="3"/>
      <c r="M30" s="15"/>
      <c r="N30" s="7"/>
      <c r="O30" s="7"/>
      <c r="P30" s="7"/>
      <c r="Q30" s="17"/>
      <c r="R30" s="19" t="str">
        <f>IF(AND(M30&gt;=8400000,M30&lt;&gt;""),S30,IF(AND(G30&gt;=DATE(2025,4,1),G30&lt;=DATE(2026,3,31)),VLOOKUP(C30&amp;L30,Sheet1!$E$11:$F$16,2,0)+VLOOKUP(D30,Sheet1!$B$2:$C$49,2,0),IF(AND(C30="FCV",G30&gt;=DATE(2026,4,1),G30&lt;=DATE(2027,3,31)),VLOOKUP(C30&amp;L30,Sheet1!$K$11:$L$16,2,0),IF(AND(G30&gt;=DATE(2026,4,1),G30&lt;=DATE(2027,3,31)),VLOOKUP(C30&amp;L30,Sheet1!$K$11:$L$16,2,0)+VLOOKUP(D30,Sheet1!$H$2:$I$49,2,0),""))))</f>
        <v/>
      </c>
      <c r="S30" s="43" t="str">
        <f>IF(M30&gt;=8400000,IF(AND(G30&gt;=DATE(2025,4,1),G30&lt;=DATE(2026,3,31)),VLOOKUP(C30&amp;L30,Sheet1!$E$11:$F$16,2,0)+VLOOKUP(D30,Sheet1!$B$2:$C$49,2,0),IF(AND(C30="FCV",G30&gt;=DATE(2026,4,1),G30&lt;=DATE(2027,3,31)),VLOOKUP(C30&amp;L30,Sheet1!$K$11:$L$16,2,0),IF(AND(G30&gt;=DATE(2026,4,1),G30&lt;=DATE(2027,3,31)),VLOOKUP(C30&amp;L30,Sheet1!$K$11:$L$16,2,0)+VLOOKUP(D30,Sheet1!$H$2:$I$49,2,0),"")))*0.8,"")</f>
        <v/>
      </c>
    </row>
    <row r="31" spans="1:19" ht="30" customHeight="1">
      <c r="A31" s="26"/>
      <c r="B31" s="59">
        <v>17</v>
      </c>
      <c r="C31" s="20"/>
      <c r="D31" s="16"/>
      <c r="E31" s="3"/>
      <c r="F31" s="3"/>
      <c r="G31" s="4"/>
      <c r="H31" s="4"/>
      <c r="I31" s="4"/>
      <c r="J31" s="3"/>
      <c r="K31" s="94" t="str">
        <f t="shared" si="0"/>
        <v/>
      </c>
      <c r="L31" s="3"/>
      <c r="M31" s="15"/>
      <c r="N31" s="7"/>
      <c r="O31" s="7"/>
      <c r="P31" s="7"/>
      <c r="Q31" s="17"/>
      <c r="R31" s="19" t="str">
        <f>IF(AND(M31&gt;=8400000,M31&lt;&gt;""),S31,IF(AND(G31&gt;=DATE(2025,4,1),G31&lt;=DATE(2026,3,31)),VLOOKUP(C31&amp;L31,Sheet1!$E$11:$F$16,2,0)+VLOOKUP(D31,Sheet1!$B$2:$C$49,2,0),IF(AND(C31="FCV",G31&gt;=DATE(2026,4,1),G31&lt;=DATE(2027,3,31)),VLOOKUP(C31&amp;L31,Sheet1!$K$11:$L$16,2,0),IF(AND(G31&gt;=DATE(2026,4,1),G31&lt;=DATE(2027,3,31)),VLOOKUP(C31&amp;L31,Sheet1!$K$11:$L$16,2,0)+VLOOKUP(D31,Sheet1!$H$2:$I$49,2,0),""))))</f>
        <v/>
      </c>
      <c r="S31" s="43" t="str">
        <f>IF(M31&gt;=8400000,IF(AND(G31&gt;=DATE(2025,4,1),G31&lt;=DATE(2026,3,31)),VLOOKUP(C31&amp;L31,Sheet1!$E$11:$F$16,2,0)+VLOOKUP(D31,Sheet1!$B$2:$C$49,2,0),IF(AND(C31="FCV",G31&gt;=DATE(2026,4,1),G31&lt;=DATE(2027,3,31)),VLOOKUP(C31&amp;L31,Sheet1!$K$11:$L$16,2,0),IF(AND(G31&gt;=DATE(2026,4,1),G31&lt;=DATE(2027,3,31)),VLOOKUP(C31&amp;L31,Sheet1!$K$11:$L$16,2,0)+VLOOKUP(D31,Sheet1!$H$2:$I$49,2,0),"")))*0.8,"")</f>
        <v/>
      </c>
    </row>
    <row r="32" spans="1:19" ht="30" customHeight="1">
      <c r="A32" s="26"/>
      <c r="B32" s="59">
        <v>18</v>
      </c>
      <c r="C32" s="20"/>
      <c r="D32" s="16"/>
      <c r="E32" s="3"/>
      <c r="F32" s="3"/>
      <c r="G32" s="4"/>
      <c r="H32" s="4"/>
      <c r="I32" s="4"/>
      <c r="J32" s="3"/>
      <c r="K32" s="94" t="str">
        <f t="shared" si="0"/>
        <v/>
      </c>
      <c r="L32" s="3"/>
      <c r="M32" s="15"/>
      <c r="N32" s="7"/>
      <c r="O32" s="7"/>
      <c r="P32" s="7"/>
      <c r="Q32" s="17"/>
      <c r="R32" s="19" t="str">
        <f>IF(AND(M32&gt;=8400000,M32&lt;&gt;""),S32,IF(AND(G32&gt;=DATE(2025,4,1),G32&lt;=DATE(2026,3,31)),VLOOKUP(C32&amp;L32,Sheet1!$E$11:$F$16,2,0)+VLOOKUP(D32,Sheet1!$B$2:$C$49,2,0),IF(AND(C32="FCV",G32&gt;=DATE(2026,4,1),G32&lt;=DATE(2027,3,31)),VLOOKUP(C32&amp;L32,Sheet1!$K$11:$L$16,2,0),IF(AND(G32&gt;=DATE(2026,4,1),G32&lt;=DATE(2027,3,31)),VLOOKUP(C32&amp;L32,Sheet1!$K$11:$L$16,2,0)+VLOOKUP(D32,Sheet1!$H$2:$I$49,2,0),""))))</f>
        <v/>
      </c>
      <c r="S32" s="43" t="str">
        <f>IF(M32&gt;=8400000,IF(AND(G32&gt;=DATE(2025,4,1),G32&lt;=DATE(2026,3,31)),VLOOKUP(C32&amp;L32,Sheet1!$E$11:$F$16,2,0)+VLOOKUP(D32,Sheet1!$B$2:$C$49,2,0),IF(AND(C32="FCV",G32&gt;=DATE(2026,4,1),G32&lt;=DATE(2027,3,31)),VLOOKUP(C32&amp;L32,Sheet1!$K$11:$L$16,2,0),IF(AND(G32&gt;=DATE(2026,4,1),G32&lt;=DATE(2027,3,31)),VLOOKUP(C32&amp;L32,Sheet1!$K$11:$L$16,2,0)+VLOOKUP(D32,Sheet1!$H$2:$I$49,2,0),"")))*0.8,"")</f>
        <v/>
      </c>
    </row>
    <row r="33" spans="1:19" ht="30" customHeight="1">
      <c r="A33" s="26"/>
      <c r="B33" s="59">
        <v>19</v>
      </c>
      <c r="C33" s="20"/>
      <c r="D33" s="16"/>
      <c r="E33" s="1"/>
      <c r="F33" s="1"/>
      <c r="G33" s="2"/>
      <c r="H33" s="4"/>
      <c r="I33" s="4"/>
      <c r="J33" s="1"/>
      <c r="K33" s="94" t="str">
        <f t="shared" si="0"/>
        <v/>
      </c>
      <c r="L33" s="3"/>
      <c r="M33" s="15"/>
      <c r="N33" s="7"/>
      <c r="O33" s="7"/>
      <c r="P33" s="7"/>
      <c r="Q33" s="17"/>
      <c r="R33" s="19" t="str">
        <f>IF(AND(M33&gt;=8400000,M33&lt;&gt;""),S33,IF(AND(G33&gt;=DATE(2025,4,1),G33&lt;=DATE(2026,3,31)),VLOOKUP(C33&amp;L33,Sheet1!$E$11:$F$16,2,0)+VLOOKUP(D33,Sheet1!$B$2:$C$49,2,0),IF(AND(C33="FCV",G33&gt;=DATE(2026,4,1),G33&lt;=DATE(2027,3,31)),VLOOKUP(C33&amp;L33,Sheet1!$K$11:$L$16,2,0),IF(AND(G33&gt;=DATE(2026,4,1),G33&lt;=DATE(2027,3,31)),VLOOKUP(C33&amp;L33,Sheet1!$K$11:$L$16,2,0)+VLOOKUP(D33,Sheet1!$H$2:$I$49,2,0),""))))</f>
        <v/>
      </c>
      <c r="S33" s="43" t="str">
        <f>IF(M33&gt;=8400000,IF(AND(G33&gt;=DATE(2025,4,1),G33&lt;=DATE(2026,3,31)),VLOOKUP(C33&amp;L33,Sheet1!$E$11:$F$16,2,0)+VLOOKUP(D33,Sheet1!$B$2:$C$49,2,0),IF(AND(C33="FCV",G33&gt;=DATE(2026,4,1),G33&lt;=DATE(2027,3,31)),VLOOKUP(C33&amp;L33,Sheet1!$K$11:$L$16,2,0),IF(AND(G33&gt;=DATE(2026,4,1),G33&lt;=DATE(2027,3,31)),VLOOKUP(C33&amp;L33,Sheet1!$K$11:$L$16,2,0)+VLOOKUP(D33,Sheet1!$H$2:$I$49,2,0),"")))*0.8,"")</f>
        <v/>
      </c>
    </row>
    <row r="34" spans="1:19" ht="30" customHeight="1">
      <c r="A34" s="26"/>
      <c r="B34" s="59">
        <v>20</v>
      </c>
      <c r="C34" s="20"/>
      <c r="D34" s="16"/>
      <c r="E34" s="3"/>
      <c r="F34" s="3"/>
      <c r="G34" s="4"/>
      <c r="H34" s="4"/>
      <c r="I34" s="4"/>
      <c r="J34" s="3"/>
      <c r="K34" s="94" t="str">
        <f t="shared" si="0"/>
        <v/>
      </c>
      <c r="L34" s="3"/>
      <c r="M34" s="15"/>
      <c r="N34" s="7"/>
      <c r="O34" s="7"/>
      <c r="P34" s="7"/>
      <c r="Q34" s="17"/>
      <c r="R34" s="19" t="str">
        <f>IF(AND(M34&gt;=8400000,M34&lt;&gt;""),S34,IF(AND(G34&gt;=DATE(2025,4,1),G34&lt;=DATE(2026,3,31)),VLOOKUP(C34&amp;L34,Sheet1!$E$11:$F$16,2,0)+VLOOKUP(D34,Sheet1!$B$2:$C$49,2,0),IF(AND(C34="FCV",G34&gt;=DATE(2026,4,1),G34&lt;=DATE(2027,3,31)),VLOOKUP(C34&amp;L34,Sheet1!$K$11:$L$16,2,0),IF(AND(G34&gt;=DATE(2026,4,1),G34&lt;=DATE(2027,3,31)),VLOOKUP(C34&amp;L34,Sheet1!$K$11:$L$16,2,0)+VLOOKUP(D34,Sheet1!$H$2:$I$49,2,0),""))))</f>
        <v/>
      </c>
      <c r="S34" s="43" t="str">
        <f>IF(M34&gt;=8400000,IF(AND(G34&gt;=DATE(2025,4,1),G34&lt;=DATE(2026,3,31)),VLOOKUP(C34&amp;L34,Sheet1!$E$11:$F$16,2,0)+VLOOKUP(D34,Sheet1!$B$2:$C$49,2,0),IF(AND(C34="FCV",G34&gt;=DATE(2026,4,1),G34&lt;=DATE(2027,3,31)),VLOOKUP(C34&amp;L34,Sheet1!$K$11:$L$16,2,0),IF(AND(G34&gt;=DATE(2026,4,1),G34&lt;=DATE(2027,3,31)),VLOOKUP(C34&amp;L34,Sheet1!$K$11:$L$16,2,0)+VLOOKUP(D34,Sheet1!$H$2:$I$49,2,0),"")))*0.8,"")</f>
        <v/>
      </c>
    </row>
    <row r="35" spans="1:19" ht="30" customHeight="1">
      <c r="A35" s="26"/>
      <c r="B35" s="59">
        <v>21</v>
      </c>
      <c r="C35" s="20"/>
      <c r="D35" s="16"/>
      <c r="E35" s="3"/>
      <c r="F35" s="3"/>
      <c r="G35" s="4"/>
      <c r="H35" s="4"/>
      <c r="I35" s="4"/>
      <c r="J35" s="3"/>
      <c r="K35" s="94" t="str">
        <f t="shared" si="0"/>
        <v/>
      </c>
      <c r="L35" s="3"/>
      <c r="M35" s="15"/>
      <c r="N35" s="7"/>
      <c r="O35" s="7"/>
      <c r="P35" s="7"/>
      <c r="Q35" s="17"/>
      <c r="R35" s="19" t="str">
        <f>IF(AND(M35&gt;=8400000,M35&lt;&gt;""),S35,IF(AND(G35&gt;=DATE(2025,4,1),G35&lt;=DATE(2026,3,31)),VLOOKUP(C35&amp;L35,Sheet1!$E$11:$F$16,2,0)+VLOOKUP(D35,Sheet1!$B$2:$C$49,2,0),IF(AND(C35="FCV",G35&gt;=DATE(2026,4,1),G35&lt;=DATE(2027,3,31)),VLOOKUP(C35&amp;L35,Sheet1!$K$11:$L$16,2,0),IF(AND(G35&gt;=DATE(2026,4,1),G35&lt;=DATE(2027,3,31)),VLOOKUP(C35&amp;L35,Sheet1!$K$11:$L$16,2,0)+VLOOKUP(D35,Sheet1!$H$2:$I$49,2,0),""))))</f>
        <v/>
      </c>
      <c r="S35" s="43" t="str">
        <f>IF(M35&gt;=8400000,IF(AND(G35&gt;=DATE(2025,4,1),G35&lt;=DATE(2026,3,31)),VLOOKUP(C35&amp;L35,Sheet1!$E$11:$F$16,2,0)+VLOOKUP(D35,Sheet1!$B$2:$C$49,2,0),IF(AND(C35="FCV",G35&gt;=DATE(2026,4,1),G35&lt;=DATE(2027,3,31)),VLOOKUP(C35&amp;L35,Sheet1!$K$11:$L$16,2,0),IF(AND(G35&gt;=DATE(2026,4,1),G35&lt;=DATE(2027,3,31)),VLOOKUP(C35&amp;L35,Sheet1!$K$11:$L$16,2,0)+VLOOKUP(D35,Sheet1!$H$2:$I$49,2,0),"")))*0.8,"")</f>
        <v/>
      </c>
    </row>
    <row r="36" spans="1:19" ht="30" customHeight="1">
      <c r="A36" s="26"/>
      <c r="B36" s="59">
        <v>22</v>
      </c>
      <c r="C36" s="20"/>
      <c r="D36" s="16"/>
      <c r="E36" s="3"/>
      <c r="F36" s="3"/>
      <c r="G36" s="4"/>
      <c r="H36" s="4"/>
      <c r="I36" s="4"/>
      <c r="J36" s="3"/>
      <c r="K36" s="94" t="str">
        <f t="shared" si="0"/>
        <v/>
      </c>
      <c r="L36" s="3"/>
      <c r="M36" s="15"/>
      <c r="N36" s="7"/>
      <c r="O36" s="7"/>
      <c r="P36" s="7"/>
      <c r="Q36" s="17"/>
      <c r="R36" s="19" t="str">
        <f>IF(AND(M36&gt;=8400000,M36&lt;&gt;""),S36,IF(AND(G36&gt;=DATE(2025,4,1),G36&lt;=DATE(2026,3,31)),VLOOKUP(C36&amp;L36,Sheet1!$E$11:$F$16,2,0)+VLOOKUP(D36,Sheet1!$B$2:$C$49,2,0),IF(AND(C36="FCV",G36&gt;=DATE(2026,4,1),G36&lt;=DATE(2027,3,31)),VLOOKUP(C36&amp;L36,Sheet1!$K$11:$L$16,2,0),IF(AND(G36&gt;=DATE(2026,4,1),G36&lt;=DATE(2027,3,31)),VLOOKUP(C36&amp;L36,Sheet1!$K$11:$L$16,2,0)+VLOOKUP(D36,Sheet1!$H$2:$I$49,2,0),""))))</f>
        <v/>
      </c>
      <c r="S36" s="43" t="str">
        <f>IF(M36&gt;=8400000,IF(AND(G36&gt;=DATE(2025,4,1),G36&lt;=DATE(2026,3,31)),VLOOKUP(C36&amp;L36,Sheet1!$E$11:$F$16,2,0)+VLOOKUP(D36,Sheet1!$B$2:$C$49,2,0),IF(AND(C36="FCV",G36&gt;=DATE(2026,4,1),G36&lt;=DATE(2027,3,31)),VLOOKUP(C36&amp;L36,Sheet1!$K$11:$L$16,2,0),IF(AND(G36&gt;=DATE(2026,4,1),G36&lt;=DATE(2027,3,31)),VLOOKUP(C36&amp;L36,Sheet1!$K$11:$L$16,2,0)+VLOOKUP(D36,Sheet1!$H$2:$I$49,2,0),"")))*0.8,"")</f>
        <v/>
      </c>
    </row>
    <row r="37" spans="1:19" ht="30" customHeight="1">
      <c r="A37" s="26"/>
      <c r="B37" s="59">
        <v>23</v>
      </c>
      <c r="C37" s="20"/>
      <c r="D37" s="16"/>
      <c r="E37" s="3"/>
      <c r="F37" s="3"/>
      <c r="G37" s="4"/>
      <c r="H37" s="4"/>
      <c r="I37" s="4"/>
      <c r="J37" s="3"/>
      <c r="K37" s="94" t="str">
        <f t="shared" si="0"/>
        <v/>
      </c>
      <c r="L37" s="3"/>
      <c r="M37" s="15"/>
      <c r="N37" s="7"/>
      <c r="O37" s="7"/>
      <c r="P37" s="7"/>
      <c r="Q37" s="17"/>
      <c r="R37" s="19" t="str">
        <f>IF(AND(M37&gt;=8400000,M37&lt;&gt;""),S37,IF(AND(G37&gt;=DATE(2025,4,1),G37&lt;=DATE(2026,3,31)),VLOOKUP(C37&amp;L37,Sheet1!$E$11:$F$16,2,0)+VLOOKUP(D37,Sheet1!$B$2:$C$49,2,0),IF(AND(C37="FCV",G37&gt;=DATE(2026,4,1),G37&lt;=DATE(2027,3,31)),VLOOKUP(C37&amp;L37,Sheet1!$K$11:$L$16,2,0),IF(AND(G37&gt;=DATE(2026,4,1),G37&lt;=DATE(2027,3,31)),VLOOKUP(C37&amp;L37,Sheet1!$K$11:$L$16,2,0)+VLOOKUP(D37,Sheet1!$H$2:$I$49,2,0),""))))</f>
        <v/>
      </c>
      <c r="S37" s="43" t="str">
        <f>IF(M37&gt;=8400000,IF(AND(G37&gt;=DATE(2025,4,1),G37&lt;=DATE(2026,3,31)),VLOOKUP(C37&amp;L37,Sheet1!$E$11:$F$16,2,0)+VLOOKUP(D37,Sheet1!$B$2:$C$49,2,0),IF(AND(C37="FCV",G37&gt;=DATE(2026,4,1),G37&lt;=DATE(2027,3,31)),VLOOKUP(C37&amp;L37,Sheet1!$K$11:$L$16,2,0),IF(AND(G37&gt;=DATE(2026,4,1),G37&lt;=DATE(2027,3,31)),VLOOKUP(C37&amp;L37,Sheet1!$K$11:$L$16,2,0)+VLOOKUP(D37,Sheet1!$H$2:$I$49,2,0),"")))*0.8,"")</f>
        <v/>
      </c>
    </row>
    <row r="38" spans="1:19" ht="30" customHeight="1">
      <c r="A38" s="26"/>
      <c r="B38" s="59">
        <v>24</v>
      </c>
      <c r="C38" s="20"/>
      <c r="D38" s="16"/>
      <c r="E38" s="3"/>
      <c r="F38" s="3"/>
      <c r="G38" s="4"/>
      <c r="H38" s="4"/>
      <c r="I38" s="4"/>
      <c r="J38" s="3"/>
      <c r="K38" s="94" t="str">
        <f t="shared" si="0"/>
        <v/>
      </c>
      <c r="L38" s="3"/>
      <c r="M38" s="15"/>
      <c r="N38" s="7"/>
      <c r="O38" s="7"/>
      <c r="P38" s="7"/>
      <c r="Q38" s="17"/>
      <c r="R38" s="19" t="str">
        <f>IF(AND(M38&gt;=8400000,M38&lt;&gt;""),S38,IF(AND(G38&gt;=DATE(2025,4,1),G38&lt;=DATE(2026,3,31)),VLOOKUP(C38&amp;L38,Sheet1!$E$11:$F$16,2,0)+VLOOKUP(D38,Sheet1!$B$2:$C$49,2,0),IF(AND(C38="FCV",G38&gt;=DATE(2026,4,1),G38&lt;=DATE(2027,3,31)),VLOOKUP(C38&amp;L38,Sheet1!$K$11:$L$16,2,0),IF(AND(G38&gt;=DATE(2026,4,1),G38&lt;=DATE(2027,3,31)),VLOOKUP(C38&amp;L38,Sheet1!$K$11:$L$16,2,0)+VLOOKUP(D38,Sheet1!$H$2:$I$49,2,0),""))))</f>
        <v/>
      </c>
      <c r="S38" s="43" t="str">
        <f>IF(M38&gt;=8400000,IF(AND(G38&gt;=DATE(2025,4,1),G38&lt;=DATE(2026,3,31)),VLOOKUP(C38&amp;L38,Sheet1!$E$11:$F$16,2,0)+VLOOKUP(D38,Sheet1!$B$2:$C$49,2,0),IF(AND(C38="FCV",G38&gt;=DATE(2026,4,1),G38&lt;=DATE(2027,3,31)),VLOOKUP(C38&amp;L38,Sheet1!$K$11:$L$16,2,0),IF(AND(G38&gt;=DATE(2026,4,1),G38&lt;=DATE(2027,3,31)),VLOOKUP(C38&amp;L38,Sheet1!$K$11:$L$16,2,0)+VLOOKUP(D38,Sheet1!$H$2:$I$49,2,0),"")))*0.8,"")</f>
        <v/>
      </c>
    </row>
    <row r="39" spans="1:19" ht="30" customHeight="1">
      <c r="A39" s="26"/>
      <c r="B39" s="59">
        <v>25</v>
      </c>
      <c r="C39" s="20"/>
      <c r="D39" s="16"/>
      <c r="E39" s="3"/>
      <c r="F39" s="3"/>
      <c r="G39" s="4"/>
      <c r="H39" s="4"/>
      <c r="I39" s="4"/>
      <c r="J39" s="3"/>
      <c r="K39" s="94" t="str">
        <f t="shared" si="0"/>
        <v/>
      </c>
      <c r="L39" s="3"/>
      <c r="M39" s="15"/>
      <c r="N39" s="7"/>
      <c r="O39" s="7"/>
      <c r="P39" s="7"/>
      <c r="Q39" s="17"/>
      <c r="R39" s="19" t="str">
        <f>IF(AND(M39&gt;=8400000,M39&lt;&gt;""),S39,IF(AND(G39&gt;=DATE(2025,4,1),G39&lt;=DATE(2026,3,31)),VLOOKUP(C39&amp;L39,Sheet1!$E$11:$F$16,2,0)+VLOOKUP(D39,Sheet1!$B$2:$C$49,2,0),IF(AND(C39="FCV",G39&gt;=DATE(2026,4,1),G39&lt;=DATE(2027,3,31)),VLOOKUP(C39&amp;L39,Sheet1!$K$11:$L$16,2,0),IF(AND(G39&gt;=DATE(2026,4,1),G39&lt;=DATE(2027,3,31)),VLOOKUP(C39&amp;L39,Sheet1!$K$11:$L$16,2,0)+VLOOKUP(D39,Sheet1!$H$2:$I$49,2,0),""))))</f>
        <v/>
      </c>
      <c r="S39" s="43" t="str">
        <f>IF(M39&gt;=8400000,IF(AND(G39&gt;=DATE(2025,4,1),G39&lt;=DATE(2026,3,31)),VLOOKUP(C39&amp;L39,Sheet1!$E$11:$F$16,2,0)+VLOOKUP(D39,Sheet1!$B$2:$C$49,2,0),IF(AND(C39="FCV",G39&gt;=DATE(2026,4,1),G39&lt;=DATE(2027,3,31)),VLOOKUP(C39&amp;L39,Sheet1!$K$11:$L$16,2,0),IF(AND(G39&gt;=DATE(2026,4,1),G39&lt;=DATE(2027,3,31)),VLOOKUP(C39&amp;L39,Sheet1!$K$11:$L$16,2,0)+VLOOKUP(D39,Sheet1!$H$2:$I$49,2,0),"")))*0.8,"")</f>
        <v/>
      </c>
    </row>
    <row r="40" spans="1:19" ht="30" customHeight="1">
      <c r="A40" s="26"/>
      <c r="B40" s="59">
        <v>26</v>
      </c>
      <c r="C40" s="20"/>
      <c r="D40" s="16"/>
      <c r="E40" s="3"/>
      <c r="F40" s="3"/>
      <c r="G40" s="4"/>
      <c r="H40" s="4"/>
      <c r="I40" s="4"/>
      <c r="J40" s="3"/>
      <c r="K40" s="94" t="str">
        <f t="shared" si="0"/>
        <v/>
      </c>
      <c r="L40" s="3"/>
      <c r="M40" s="15"/>
      <c r="N40" s="7"/>
      <c r="O40" s="7"/>
      <c r="P40" s="7"/>
      <c r="Q40" s="17"/>
      <c r="R40" s="19" t="str">
        <f>IF(AND(M40&gt;=8400000,M40&lt;&gt;""),S40,IF(AND(G40&gt;=DATE(2025,4,1),G40&lt;=DATE(2026,3,31)),VLOOKUP(C40&amp;L40,Sheet1!$E$11:$F$16,2,0)+VLOOKUP(D40,Sheet1!$B$2:$C$49,2,0),IF(AND(C40="FCV",G40&gt;=DATE(2026,4,1),G40&lt;=DATE(2027,3,31)),VLOOKUP(C40&amp;L40,Sheet1!$K$11:$L$16,2,0),IF(AND(G40&gt;=DATE(2026,4,1),G40&lt;=DATE(2027,3,31)),VLOOKUP(C40&amp;L40,Sheet1!$K$11:$L$16,2,0)+VLOOKUP(D40,Sheet1!$H$2:$I$49,2,0),""))))</f>
        <v/>
      </c>
      <c r="S40" s="43" t="str">
        <f>IF(M40&gt;=8400000,IF(AND(G40&gt;=DATE(2025,4,1),G40&lt;=DATE(2026,3,31)),VLOOKUP(C40&amp;L40,Sheet1!$E$11:$F$16,2,0)+VLOOKUP(D40,Sheet1!$B$2:$C$49,2,0),IF(AND(C40="FCV",G40&gt;=DATE(2026,4,1),G40&lt;=DATE(2027,3,31)),VLOOKUP(C40&amp;L40,Sheet1!$K$11:$L$16,2,0),IF(AND(G40&gt;=DATE(2026,4,1),G40&lt;=DATE(2027,3,31)),VLOOKUP(C40&amp;L40,Sheet1!$K$11:$L$16,2,0)+VLOOKUP(D40,Sheet1!$H$2:$I$49,2,0),"")))*0.8,"")</f>
        <v/>
      </c>
    </row>
    <row r="41" spans="1:19" ht="30" customHeight="1">
      <c r="A41" s="26"/>
      <c r="B41" s="59">
        <v>27</v>
      </c>
      <c r="C41" s="20"/>
      <c r="D41" s="16"/>
      <c r="E41" s="3"/>
      <c r="F41" s="3"/>
      <c r="G41" s="4"/>
      <c r="H41" s="4"/>
      <c r="I41" s="4"/>
      <c r="J41" s="3"/>
      <c r="K41" s="94" t="str">
        <f t="shared" si="0"/>
        <v/>
      </c>
      <c r="L41" s="3"/>
      <c r="M41" s="15"/>
      <c r="N41" s="7"/>
      <c r="O41" s="7"/>
      <c r="P41" s="7"/>
      <c r="Q41" s="17"/>
      <c r="R41" s="19" t="str">
        <f>IF(AND(M41&gt;=8400000,M41&lt;&gt;""),S41,IF(AND(G41&gt;=DATE(2025,4,1),G41&lt;=DATE(2026,3,31)),VLOOKUP(C41&amp;L41,Sheet1!$E$11:$F$16,2,0)+VLOOKUP(D41,Sheet1!$B$2:$C$49,2,0),IF(AND(C41="FCV",G41&gt;=DATE(2026,4,1),G41&lt;=DATE(2027,3,31)),VLOOKUP(C41&amp;L41,Sheet1!$K$11:$L$16,2,0),IF(AND(G41&gt;=DATE(2026,4,1),G41&lt;=DATE(2027,3,31)),VLOOKUP(C41&amp;L41,Sheet1!$K$11:$L$16,2,0)+VLOOKUP(D41,Sheet1!$H$2:$I$49,2,0),""))))</f>
        <v/>
      </c>
      <c r="S41" s="43" t="str">
        <f>IF(M41&gt;=8400000,IF(AND(G41&gt;=DATE(2025,4,1),G41&lt;=DATE(2026,3,31)),VLOOKUP(C41&amp;L41,Sheet1!$E$11:$F$16,2,0)+VLOOKUP(D41,Sheet1!$B$2:$C$49,2,0),IF(AND(C41="FCV",G41&gt;=DATE(2026,4,1),G41&lt;=DATE(2027,3,31)),VLOOKUP(C41&amp;L41,Sheet1!$K$11:$L$16,2,0),IF(AND(G41&gt;=DATE(2026,4,1),G41&lt;=DATE(2027,3,31)),VLOOKUP(C41&amp;L41,Sheet1!$K$11:$L$16,2,0)+VLOOKUP(D41,Sheet1!$H$2:$I$49,2,0),"")))*0.8,"")</f>
        <v/>
      </c>
    </row>
    <row r="42" spans="1:19" ht="30" customHeight="1">
      <c r="A42" s="26"/>
      <c r="B42" s="59">
        <v>28</v>
      </c>
      <c r="C42" s="20"/>
      <c r="D42" s="16"/>
      <c r="E42" s="3"/>
      <c r="F42" s="3"/>
      <c r="G42" s="4"/>
      <c r="H42" s="4"/>
      <c r="I42" s="4"/>
      <c r="J42" s="3"/>
      <c r="K42" s="94" t="str">
        <f t="shared" si="0"/>
        <v/>
      </c>
      <c r="L42" s="3"/>
      <c r="M42" s="15"/>
      <c r="N42" s="7"/>
      <c r="O42" s="7"/>
      <c r="P42" s="7"/>
      <c r="Q42" s="17"/>
      <c r="R42" s="19" t="str">
        <f>IF(AND(M42&gt;=8400000,M42&lt;&gt;""),S42,IF(AND(G42&gt;=DATE(2025,4,1),G42&lt;=DATE(2026,3,31)),VLOOKUP(C42&amp;L42,Sheet1!$E$11:$F$16,2,0)+VLOOKUP(D42,Sheet1!$B$2:$C$49,2,0),IF(AND(C42="FCV",G42&gt;=DATE(2026,4,1),G42&lt;=DATE(2027,3,31)),VLOOKUP(C42&amp;L42,Sheet1!$K$11:$L$16,2,0),IF(AND(G42&gt;=DATE(2026,4,1),G42&lt;=DATE(2027,3,31)),VLOOKUP(C42&amp;L42,Sheet1!$K$11:$L$16,2,0)+VLOOKUP(D42,Sheet1!$H$2:$I$49,2,0),""))))</f>
        <v/>
      </c>
      <c r="S42" s="43" t="str">
        <f>IF(M42&gt;=8400000,IF(AND(G42&gt;=DATE(2025,4,1),G42&lt;=DATE(2026,3,31)),VLOOKUP(C42&amp;L42,Sheet1!$E$11:$F$16,2,0)+VLOOKUP(D42,Sheet1!$B$2:$C$49,2,0),IF(AND(C42="FCV",G42&gt;=DATE(2026,4,1),G42&lt;=DATE(2027,3,31)),VLOOKUP(C42&amp;L42,Sheet1!$K$11:$L$16,2,0),IF(AND(G42&gt;=DATE(2026,4,1),G42&lt;=DATE(2027,3,31)),VLOOKUP(C42&amp;L42,Sheet1!$K$11:$L$16,2,0)+VLOOKUP(D42,Sheet1!$H$2:$I$49,2,0),"")))*0.8,"")</f>
        <v/>
      </c>
    </row>
    <row r="43" spans="1:19" ht="30" customHeight="1">
      <c r="A43" s="26"/>
      <c r="B43" s="59">
        <v>29</v>
      </c>
      <c r="C43" s="20"/>
      <c r="D43" s="16"/>
      <c r="E43" s="3"/>
      <c r="F43" s="3"/>
      <c r="G43" s="4"/>
      <c r="H43" s="4"/>
      <c r="I43" s="4"/>
      <c r="J43" s="3"/>
      <c r="K43" s="94" t="str">
        <f t="shared" si="0"/>
        <v/>
      </c>
      <c r="L43" s="3"/>
      <c r="M43" s="15"/>
      <c r="N43" s="7"/>
      <c r="O43" s="7"/>
      <c r="P43" s="7"/>
      <c r="Q43" s="17"/>
      <c r="R43" s="19" t="str">
        <f>IF(AND(M43&gt;=8400000,M43&lt;&gt;""),S43,IF(AND(G43&gt;=DATE(2025,4,1),G43&lt;=DATE(2026,3,31)),VLOOKUP(C43&amp;L43,Sheet1!$E$11:$F$16,2,0)+VLOOKUP(D43,Sheet1!$B$2:$C$49,2,0),IF(AND(C43="FCV",G43&gt;=DATE(2026,4,1),G43&lt;=DATE(2027,3,31)),VLOOKUP(C43&amp;L43,Sheet1!$K$11:$L$16,2,0),IF(AND(G43&gt;=DATE(2026,4,1),G43&lt;=DATE(2027,3,31)),VLOOKUP(C43&amp;L43,Sheet1!$K$11:$L$16,2,0)+VLOOKUP(D43,Sheet1!$H$2:$I$49,2,0),""))))</f>
        <v/>
      </c>
      <c r="S43" s="43" t="str">
        <f>IF(M43&gt;=8400000,IF(AND(G43&gt;=DATE(2025,4,1),G43&lt;=DATE(2026,3,31)),VLOOKUP(C43&amp;L43,Sheet1!$E$11:$F$16,2,0)+VLOOKUP(D43,Sheet1!$B$2:$C$49,2,0),IF(AND(C43="FCV",G43&gt;=DATE(2026,4,1),G43&lt;=DATE(2027,3,31)),VLOOKUP(C43&amp;L43,Sheet1!$K$11:$L$16,2,0),IF(AND(G43&gt;=DATE(2026,4,1),G43&lt;=DATE(2027,3,31)),VLOOKUP(C43&amp;L43,Sheet1!$K$11:$L$16,2,0)+VLOOKUP(D43,Sheet1!$H$2:$I$49,2,0),"")))*0.8,"")</f>
        <v/>
      </c>
    </row>
    <row r="44" spans="1:19" ht="30" customHeight="1">
      <c r="A44" s="26"/>
      <c r="B44" s="59">
        <v>30</v>
      </c>
      <c r="C44" s="20"/>
      <c r="D44" s="16"/>
      <c r="E44" s="3"/>
      <c r="F44" s="3"/>
      <c r="G44" s="4"/>
      <c r="H44" s="4"/>
      <c r="I44" s="4"/>
      <c r="J44" s="3"/>
      <c r="K44" s="94" t="str">
        <f t="shared" si="0"/>
        <v/>
      </c>
      <c r="L44" s="3"/>
      <c r="M44" s="15"/>
      <c r="N44" s="7"/>
      <c r="O44" s="7"/>
      <c r="P44" s="7"/>
      <c r="Q44" s="17"/>
      <c r="R44" s="19" t="str">
        <f>IF(AND(M44&gt;=8400000,M44&lt;&gt;""),S44,IF(AND(G44&gt;=DATE(2025,4,1),G44&lt;=DATE(2026,3,31)),VLOOKUP(C44&amp;L44,Sheet1!$E$11:$F$16,2,0)+VLOOKUP(D44,Sheet1!$B$2:$C$49,2,0),IF(AND(C44="FCV",G44&gt;=DATE(2026,4,1),G44&lt;=DATE(2027,3,31)),VLOOKUP(C44&amp;L44,Sheet1!$K$11:$L$16,2,0),IF(AND(G44&gt;=DATE(2026,4,1),G44&lt;=DATE(2027,3,31)),VLOOKUP(C44&amp;L44,Sheet1!$K$11:$L$16,2,0)+VLOOKUP(D44,Sheet1!$H$2:$I$49,2,0),""))))</f>
        <v/>
      </c>
      <c r="S44" s="43" t="str">
        <f>IF(M44&gt;=8400000,IF(AND(G44&gt;=DATE(2025,4,1),G44&lt;=DATE(2026,3,31)),VLOOKUP(C44&amp;L44,Sheet1!$E$11:$F$16,2,0)+VLOOKUP(D44,Sheet1!$B$2:$C$49,2,0),IF(AND(C44="FCV",G44&gt;=DATE(2026,4,1),G44&lt;=DATE(2027,3,31)),VLOOKUP(C44&amp;L44,Sheet1!$K$11:$L$16,2,0),IF(AND(G44&gt;=DATE(2026,4,1),G44&lt;=DATE(2027,3,31)),VLOOKUP(C44&amp;L44,Sheet1!$K$11:$L$16,2,0)+VLOOKUP(D44,Sheet1!$H$2:$I$49,2,0),"")))*0.8,"")</f>
        <v/>
      </c>
    </row>
    <row r="45" spans="1:19" ht="30" customHeight="1">
      <c r="A45" s="26"/>
      <c r="B45" s="59">
        <v>31</v>
      </c>
      <c r="C45" s="20"/>
      <c r="D45" s="16"/>
      <c r="E45" s="3"/>
      <c r="F45" s="3"/>
      <c r="G45" s="4"/>
      <c r="H45" s="4"/>
      <c r="I45" s="4"/>
      <c r="J45" s="3"/>
      <c r="K45" s="94" t="str">
        <f t="shared" si="0"/>
        <v/>
      </c>
      <c r="L45" s="3"/>
      <c r="M45" s="15"/>
      <c r="N45" s="7"/>
      <c r="O45" s="7"/>
      <c r="P45" s="7"/>
      <c r="Q45" s="17"/>
      <c r="R45" s="19" t="str">
        <f>IF(AND(M45&gt;=8400000,M45&lt;&gt;""),S45,IF(AND(G45&gt;=DATE(2025,4,1),G45&lt;=DATE(2026,3,31)),VLOOKUP(C45&amp;L45,Sheet1!$E$11:$F$16,2,0)+VLOOKUP(D45,Sheet1!$B$2:$C$49,2,0),IF(AND(C45="FCV",G45&gt;=DATE(2026,4,1),G45&lt;=DATE(2027,3,31)),VLOOKUP(C45&amp;L45,Sheet1!$K$11:$L$16,2,0),IF(AND(G45&gt;=DATE(2026,4,1),G45&lt;=DATE(2027,3,31)),VLOOKUP(C45&amp;L45,Sheet1!$K$11:$L$16,2,0)+VLOOKUP(D45,Sheet1!$H$2:$I$49,2,0),""))))</f>
        <v/>
      </c>
      <c r="S45" s="43" t="str">
        <f>IF(M45&gt;=8400000,IF(AND(G45&gt;=DATE(2025,4,1),G45&lt;=DATE(2026,3,31)),VLOOKUP(C45&amp;L45,Sheet1!$E$11:$F$16,2,0)+VLOOKUP(D45,Sheet1!$B$2:$C$49,2,0),IF(AND(C45="FCV",G45&gt;=DATE(2026,4,1),G45&lt;=DATE(2027,3,31)),VLOOKUP(C45&amp;L45,Sheet1!$K$11:$L$16,2,0),IF(AND(G45&gt;=DATE(2026,4,1),G45&lt;=DATE(2027,3,31)),VLOOKUP(C45&amp;L45,Sheet1!$K$11:$L$16,2,0)+VLOOKUP(D45,Sheet1!$H$2:$I$49,2,0),"")))*0.8,"")</f>
        <v/>
      </c>
    </row>
    <row r="46" spans="1:19" ht="30" customHeight="1">
      <c r="A46" s="26"/>
      <c r="B46" s="59">
        <v>32</v>
      </c>
      <c r="C46" s="20"/>
      <c r="D46" s="16"/>
      <c r="E46" s="3"/>
      <c r="F46" s="3"/>
      <c r="G46" s="4"/>
      <c r="H46" s="4"/>
      <c r="I46" s="4"/>
      <c r="J46" s="3"/>
      <c r="K46" s="94" t="str">
        <f t="shared" si="0"/>
        <v/>
      </c>
      <c r="L46" s="3"/>
      <c r="M46" s="15"/>
      <c r="N46" s="7"/>
      <c r="O46" s="7"/>
      <c r="P46" s="7"/>
      <c r="Q46" s="17"/>
      <c r="R46" s="19" t="str">
        <f>IF(AND(M46&gt;=8400000,M46&lt;&gt;""),S46,IF(AND(G46&gt;=DATE(2025,4,1),G46&lt;=DATE(2026,3,31)),VLOOKUP(C46&amp;L46,Sheet1!$E$11:$F$16,2,0)+VLOOKUP(D46,Sheet1!$B$2:$C$49,2,0),IF(AND(C46="FCV",G46&gt;=DATE(2026,4,1),G46&lt;=DATE(2027,3,31)),VLOOKUP(C46&amp;L46,Sheet1!$K$11:$L$16,2,0),IF(AND(G46&gt;=DATE(2026,4,1),G46&lt;=DATE(2027,3,31)),VLOOKUP(C46&amp;L46,Sheet1!$K$11:$L$16,2,0)+VLOOKUP(D46,Sheet1!$H$2:$I$49,2,0),""))))</f>
        <v/>
      </c>
      <c r="S46" s="43" t="str">
        <f>IF(M46&gt;=8400000,IF(AND(G46&gt;=DATE(2025,4,1),G46&lt;=DATE(2026,3,31)),VLOOKUP(C46&amp;L46,Sheet1!$E$11:$F$16,2,0)+VLOOKUP(D46,Sheet1!$B$2:$C$49,2,0),IF(AND(C46="FCV",G46&gt;=DATE(2026,4,1),G46&lt;=DATE(2027,3,31)),VLOOKUP(C46&amp;L46,Sheet1!$K$11:$L$16,2,0),IF(AND(G46&gt;=DATE(2026,4,1),G46&lt;=DATE(2027,3,31)),VLOOKUP(C46&amp;L46,Sheet1!$K$11:$L$16,2,0)+VLOOKUP(D46,Sheet1!$H$2:$I$49,2,0),"")))*0.8,"")</f>
        <v/>
      </c>
    </row>
    <row r="47" spans="1:19" ht="30" customHeight="1">
      <c r="A47" s="26"/>
      <c r="B47" s="59">
        <v>33</v>
      </c>
      <c r="C47" s="20"/>
      <c r="D47" s="16"/>
      <c r="E47" s="3"/>
      <c r="F47" s="3"/>
      <c r="G47" s="4"/>
      <c r="H47" s="4"/>
      <c r="I47" s="4"/>
      <c r="J47" s="3"/>
      <c r="K47" s="94" t="str">
        <f t="shared" si="0"/>
        <v/>
      </c>
      <c r="L47" s="3"/>
      <c r="M47" s="15"/>
      <c r="N47" s="7"/>
      <c r="O47" s="7"/>
      <c r="P47" s="7"/>
      <c r="Q47" s="17"/>
      <c r="R47" s="19" t="str">
        <f>IF(AND(M47&gt;=8400000,M47&lt;&gt;""),S47,IF(AND(G47&gt;=DATE(2025,4,1),G47&lt;=DATE(2026,3,31)),VLOOKUP(C47&amp;L47,Sheet1!$E$11:$F$16,2,0)+VLOOKUP(D47,Sheet1!$B$2:$C$49,2,0),IF(AND(C47="FCV",G47&gt;=DATE(2026,4,1),G47&lt;=DATE(2027,3,31)),VLOOKUP(C47&amp;L47,Sheet1!$K$11:$L$16,2,0),IF(AND(G47&gt;=DATE(2026,4,1),G47&lt;=DATE(2027,3,31)),VLOOKUP(C47&amp;L47,Sheet1!$K$11:$L$16,2,0)+VLOOKUP(D47,Sheet1!$H$2:$I$49,2,0),""))))</f>
        <v/>
      </c>
      <c r="S47" s="43" t="str">
        <f>IF(M47&gt;=8400000,IF(AND(G47&gt;=DATE(2025,4,1),G47&lt;=DATE(2026,3,31)),VLOOKUP(C47&amp;L47,Sheet1!$E$11:$F$16,2,0)+VLOOKUP(D47,Sheet1!$B$2:$C$49,2,0),IF(AND(C47="FCV",G47&gt;=DATE(2026,4,1),G47&lt;=DATE(2027,3,31)),VLOOKUP(C47&amp;L47,Sheet1!$K$11:$L$16,2,0),IF(AND(G47&gt;=DATE(2026,4,1),G47&lt;=DATE(2027,3,31)),VLOOKUP(C47&amp;L47,Sheet1!$K$11:$L$16,2,0)+VLOOKUP(D47,Sheet1!$H$2:$I$49,2,0),"")))*0.8,"")</f>
        <v/>
      </c>
    </row>
    <row r="48" spans="1:19" ht="30" customHeight="1">
      <c r="A48" s="26"/>
      <c r="B48" s="59">
        <v>34</v>
      </c>
      <c r="C48" s="20"/>
      <c r="D48" s="16"/>
      <c r="E48" s="3"/>
      <c r="F48" s="3"/>
      <c r="G48" s="4"/>
      <c r="H48" s="4"/>
      <c r="I48" s="4"/>
      <c r="J48" s="3"/>
      <c r="K48" s="94" t="str">
        <f t="shared" si="0"/>
        <v/>
      </c>
      <c r="L48" s="3"/>
      <c r="M48" s="15"/>
      <c r="N48" s="7"/>
      <c r="O48" s="7"/>
      <c r="P48" s="7"/>
      <c r="Q48" s="17"/>
      <c r="R48" s="19" t="str">
        <f>IF(AND(M48&gt;=8400000,M48&lt;&gt;""),S48,IF(AND(G48&gt;=DATE(2025,4,1),G48&lt;=DATE(2026,3,31)),VLOOKUP(C48&amp;L48,Sheet1!$E$11:$F$16,2,0)+VLOOKUP(D48,Sheet1!$B$2:$C$49,2,0),IF(AND(C48="FCV",G48&gt;=DATE(2026,4,1),G48&lt;=DATE(2027,3,31)),VLOOKUP(C48&amp;L48,Sheet1!$K$11:$L$16,2,0),IF(AND(G48&gt;=DATE(2026,4,1),G48&lt;=DATE(2027,3,31)),VLOOKUP(C48&amp;L48,Sheet1!$K$11:$L$16,2,0)+VLOOKUP(D48,Sheet1!$H$2:$I$49,2,0),""))))</f>
        <v/>
      </c>
      <c r="S48" s="43" t="str">
        <f>IF(M48&gt;=8400000,IF(AND(G48&gt;=DATE(2025,4,1),G48&lt;=DATE(2026,3,31)),VLOOKUP(C48&amp;L48,Sheet1!$E$11:$F$16,2,0)+VLOOKUP(D48,Sheet1!$B$2:$C$49,2,0),IF(AND(C48="FCV",G48&gt;=DATE(2026,4,1),G48&lt;=DATE(2027,3,31)),VLOOKUP(C48&amp;L48,Sheet1!$K$11:$L$16,2,0),IF(AND(G48&gt;=DATE(2026,4,1),G48&lt;=DATE(2027,3,31)),VLOOKUP(C48&amp;L48,Sheet1!$K$11:$L$16,2,0)+VLOOKUP(D48,Sheet1!$H$2:$I$49,2,0),"")))*0.8,"")</f>
        <v/>
      </c>
    </row>
    <row r="49" spans="1:19" ht="30" customHeight="1">
      <c r="A49" s="26"/>
      <c r="B49" s="59">
        <v>35</v>
      </c>
      <c r="C49" s="20"/>
      <c r="D49" s="16"/>
      <c r="E49" s="3"/>
      <c r="F49" s="3"/>
      <c r="G49" s="4"/>
      <c r="H49" s="4"/>
      <c r="I49" s="4"/>
      <c r="J49" s="3"/>
      <c r="K49" s="94" t="str">
        <f t="shared" si="0"/>
        <v/>
      </c>
      <c r="L49" s="3"/>
      <c r="M49" s="15"/>
      <c r="N49" s="7"/>
      <c r="O49" s="7"/>
      <c r="P49" s="7"/>
      <c r="Q49" s="17"/>
      <c r="R49" s="19" t="str">
        <f>IF(AND(M49&gt;=8400000,M49&lt;&gt;""),S49,IF(AND(G49&gt;=DATE(2025,4,1),G49&lt;=DATE(2026,3,31)),VLOOKUP(C49&amp;L49,Sheet1!$E$11:$F$16,2,0)+VLOOKUP(D49,Sheet1!$B$2:$C$49,2,0),IF(AND(C49="FCV",G49&gt;=DATE(2026,4,1),G49&lt;=DATE(2027,3,31)),VLOOKUP(C49&amp;L49,Sheet1!$K$11:$L$16,2,0),IF(AND(G49&gt;=DATE(2026,4,1),G49&lt;=DATE(2027,3,31)),VLOOKUP(C49&amp;L49,Sheet1!$K$11:$L$16,2,0)+VLOOKUP(D49,Sheet1!$H$2:$I$49,2,0),""))))</f>
        <v/>
      </c>
      <c r="S49" s="43" t="str">
        <f>IF(M49&gt;=8400000,IF(AND(G49&gt;=DATE(2025,4,1),G49&lt;=DATE(2026,3,31)),VLOOKUP(C49&amp;L49,Sheet1!$E$11:$F$16,2,0)+VLOOKUP(D49,Sheet1!$B$2:$C$49,2,0),IF(AND(C49="FCV",G49&gt;=DATE(2026,4,1),G49&lt;=DATE(2027,3,31)),VLOOKUP(C49&amp;L49,Sheet1!$K$11:$L$16,2,0),IF(AND(G49&gt;=DATE(2026,4,1),G49&lt;=DATE(2027,3,31)),VLOOKUP(C49&amp;L49,Sheet1!$K$11:$L$16,2,0)+VLOOKUP(D49,Sheet1!$H$2:$I$49,2,0),"")))*0.8,"")</f>
        <v/>
      </c>
    </row>
    <row r="50" spans="1:19" ht="30" customHeight="1">
      <c r="A50" s="26"/>
      <c r="B50" s="59">
        <v>36</v>
      </c>
      <c r="C50" s="20"/>
      <c r="D50" s="16"/>
      <c r="E50" s="3"/>
      <c r="F50" s="3"/>
      <c r="G50" s="4"/>
      <c r="H50" s="4"/>
      <c r="I50" s="4"/>
      <c r="J50" s="3"/>
      <c r="K50" s="94" t="str">
        <f t="shared" si="0"/>
        <v/>
      </c>
      <c r="L50" s="3"/>
      <c r="M50" s="15"/>
      <c r="N50" s="7"/>
      <c r="O50" s="7"/>
      <c r="P50" s="7"/>
      <c r="Q50" s="17"/>
      <c r="R50" s="19" t="str">
        <f>IF(AND(M50&gt;=8400000,M50&lt;&gt;""),S50,IF(AND(G50&gt;=DATE(2025,4,1),G50&lt;=DATE(2026,3,31)),VLOOKUP(C50&amp;L50,Sheet1!$E$11:$F$16,2,0)+VLOOKUP(D50,Sheet1!$B$2:$C$49,2,0),IF(AND(C50="FCV",G50&gt;=DATE(2026,4,1),G50&lt;=DATE(2027,3,31)),VLOOKUP(C50&amp;L50,Sheet1!$K$11:$L$16,2,0),IF(AND(G50&gt;=DATE(2026,4,1),G50&lt;=DATE(2027,3,31)),VLOOKUP(C50&amp;L50,Sheet1!$K$11:$L$16,2,0)+VLOOKUP(D50,Sheet1!$H$2:$I$49,2,0),""))))</f>
        <v/>
      </c>
      <c r="S50" s="43" t="str">
        <f>IF(M50&gt;=8400000,IF(AND(G50&gt;=DATE(2025,4,1),G50&lt;=DATE(2026,3,31)),VLOOKUP(C50&amp;L50,Sheet1!$E$11:$F$16,2,0)+VLOOKUP(D50,Sheet1!$B$2:$C$49,2,0),IF(AND(C50="FCV",G50&gt;=DATE(2026,4,1),G50&lt;=DATE(2027,3,31)),VLOOKUP(C50&amp;L50,Sheet1!$K$11:$L$16,2,0),IF(AND(G50&gt;=DATE(2026,4,1),G50&lt;=DATE(2027,3,31)),VLOOKUP(C50&amp;L50,Sheet1!$K$11:$L$16,2,0)+VLOOKUP(D50,Sheet1!$H$2:$I$49,2,0),"")))*0.8,"")</f>
        <v/>
      </c>
    </row>
    <row r="51" spans="1:19" ht="30" customHeight="1">
      <c r="A51" s="26"/>
      <c r="B51" s="59">
        <v>37</v>
      </c>
      <c r="C51" s="20"/>
      <c r="D51" s="16"/>
      <c r="E51" s="3"/>
      <c r="F51" s="3"/>
      <c r="G51" s="4"/>
      <c r="H51" s="4"/>
      <c r="I51" s="4"/>
      <c r="J51" s="3"/>
      <c r="K51" s="94" t="str">
        <f t="shared" si="0"/>
        <v/>
      </c>
      <c r="L51" s="3"/>
      <c r="M51" s="15"/>
      <c r="N51" s="7"/>
      <c r="O51" s="7"/>
      <c r="P51" s="7"/>
      <c r="Q51" s="17"/>
      <c r="R51" s="19" t="str">
        <f>IF(AND(M51&gt;=8400000,M51&lt;&gt;""),S51,IF(AND(G51&gt;=DATE(2025,4,1),G51&lt;=DATE(2026,3,31)),VLOOKUP(C51&amp;L51,Sheet1!$E$11:$F$16,2,0)+VLOOKUP(D51,Sheet1!$B$2:$C$49,2,0),IF(AND(C51="FCV",G51&gt;=DATE(2026,4,1),G51&lt;=DATE(2027,3,31)),VLOOKUP(C51&amp;L51,Sheet1!$K$11:$L$16,2,0),IF(AND(G51&gt;=DATE(2026,4,1),G51&lt;=DATE(2027,3,31)),VLOOKUP(C51&amp;L51,Sheet1!$K$11:$L$16,2,0)+VLOOKUP(D51,Sheet1!$H$2:$I$49,2,0),""))))</f>
        <v/>
      </c>
      <c r="S51" s="43" t="str">
        <f>IF(M51&gt;=8400000,IF(AND(G51&gt;=DATE(2025,4,1),G51&lt;=DATE(2026,3,31)),VLOOKUP(C51&amp;L51,Sheet1!$E$11:$F$16,2,0)+VLOOKUP(D51,Sheet1!$B$2:$C$49,2,0),IF(AND(C51="FCV",G51&gt;=DATE(2026,4,1),G51&lt;=DATE(2027,3,31)),VLOOKUP(C51&amp;L51,Sheet1!$K$11:$L$16,2,0),IF(AND(G51&gt;=DATE(2026,4,1),G51&lt;=DATE(2027,3,31)),VLOOKUP(C51&amp;L51,Sheet1!$K$11:$L$16,2,0)+VLOOKUP(D51,Sheet1!$H$2:$I$49,2,0),"")))*0.8,"")</f>
        <v/>
      </c>
    </row>
    <row r="52" spans="1:19" ht="30" customHeight="1">
      <c r="A52" s="26"/>
      <c r="B52" s="59">
        <v>38</v>
      </c>
      <c r="C52" s="20"/>
      <c r="D52" s="16"/>
      <c r="E52" s="3"/>
      <c r="F52" s="3"/>
      <c r="G52" s="4"/>
      <c r="H52" s="4"/>
      <c r="I52" s="4"/>
      <c r="J52" s="3"/>
      <c r="K52" s="94" t="str">
        <f t="shared" si="0"/>
        <v/>
      </c>
      <c r="L52" s="3"/>
      <c r="M52" s="15"/>
      <c r="N52" s="7"/>
      <c r="O52" s="7"/>
      <c r="P52" s="7"/>
      <c r="Q52" s="17"/>
      <c r="R52" s="19" t="str">
        <f>IF(AND(M52&gt;=8400000,M52&lt;&gt;""),S52,IF(AND(G52&gt;=DATE(2025,4,1),G52&lt;=DATE(2026,3,31)),VLOOKUP(C52&amp;L52,Sheet1!$E$11:$F$16,2,0)+VLOOKUP(D52,Sheet1!$B$2:$C$49,2,0),IF(AND(C52="FCV",G52&gt;=DATE(2026,4,1),G52&lt;=DATE(2027,3,31)),VLOOKUP(C52&amp;L52,Sheet1!$K$11:$L$16,2,0),IF(AND(G52&gt;=DATE(2026,4,1),G52&lt;=DATE(2027,3,31)),VLOOKUP(C52&amp;L52,Sheet1!$K$11:$L$16,2,0)+VLOOKUP(D52,Sheet1!$H$2:$I$49,2,0),""))))</f>
        <v/>
      </c>
      <c r="S52" s="43" t="str">
        <f>IF(M52&gt;=8400000,IF(AND(G52&gt;=DATE(2025,4,1),G52&lt;=DATE(2026,3,31)),VLOOKUP(C52&amp;L52,Sheet1!$E$11:$F$16,2,0)+VLOOKUP(D52,Sheet1!$B$2:$C$49,2,0),IF(AND(C52="FCV",G52&gt;=DATE(2026,4,1),G52&lt;=DATE(2027,3,31)),VLOOKUP(C52&amp;L52,Sheet1!$K$11:$L$16,2,0),IF(AND(G52&gt;=DATE(2026,4,1),G52&lt;=DATE(2027,3,31)),VLOOKUP(C52&amp;L52,Sheet1!$K$11:$L$16,2,0)+VLOOKUP(D52,Sheet1!$H$2:$I$49,2,0),"")))*0.8,"")</f>
        <v/>
      </c>
    </row>
    <row r="53" spans="1:19" ht="30" customHeight="1">
      <c r="A53" s="26"/>
      <c r="B53" s="59">
        <v>39</v>
      </c>
      <c r="C53" s="20"/>
      <c r="D53" s="16"/>
      <c r="E53" s="3"/>
      <c r="F53" s="3"/>
      <c r="G53" s="4"/>
      <c r="H53" s="4"/>
      <c r="I53" s="4"/>
      <c r="J53" s="3"/>
      <c r="K53" s="94" t="str">
        <f t="shared" si="0"/>
        <v/>
      </c>
      <c r="L53" s="3"/>
      <c r="M53" s="15"/>
      <c r="N53" s="7"/>
      <c r="O53" s="7"/>
      <c r="P53" s="7"/>
      <c r="Q53" s="17"/>
      <c r="R53" s="19" t="str">
        <f>IF(AND(M53&gt;=8400000,M53&lt;&gt;""),S53,IF(AND(G53&gt;=DATE(2025,4,1),G53&lt;=DATE(2026,3,31)),VLOOKUP(C53&amp;L53,Sheet1!$E$11:$F$16,2,0)+VLOOKUP(D53,Sheet1!$B$2:$C$49,2,0),IF(AND(C53="FCV",G53&gt;=DATE(2026,4,1),G53&lt;=DATE(2027,3,31)),VLOOKUP(C53&amp;L53,Sheet1!$K$11:$L$16,2,0),IF(AND(G53&gt;=DATE(2026,4,1),G53&lt;=DATE(2027,3,31)),VLOOKUP(C53&amp;L53,Sheet1!$K$11:$L$16,2,0)+VLOOKUP(D53,Sheet1!$H$2:$I$49,2,0),""))))</f>
        <v/>
      </c>
      <c r="S53" s="43" t="str">
        <f>IF(M53&gt;=8400000,IF(AND(G53&gt;=DATE(2025,4,1),G53&lt;=DATE(2026,3,31)),VLOOKUP(C53&amp;L53,Sheet1!$E$11:$F$16,2,0)+VLOOKUP(D53,Sheet1!$B$2:$C$49,2,0),IF(AND(C53="FCV",G53&gt;=DATE(2026,4,1),G53&lt;=DATE(2027,3,31)),VLOOKUP(C53&amp;L53,Sheet1!$K$11:$L$16,2,0),IF(AND(G53&gt;=DATE(2026,4,1),G53&lt;=DATE(2027,3,31)),VLOOKUP(C53&amp;L53,Sheet1!$K$11:$L$16,2,0)+VLOOKUP(D53,Sheet1!$H$2:$I$49,2,0),"")))*0.8,"")</f>
        <v/>
      </c>
    </row>
    <row r="54" spans="1:19" ht="30" customHeight="1">
      <c r="A54" s="26"/>
      <c r="B54" s="59">
        <v>40</v>
      </c>
      <c r="C54" s="20"/>
      <c r="D54" s="16"/>
      <c r="E54" s="3"/>
      <c r="F54" s="3"/>
      <c r="G54" s="4"/>
      <c r="H54" s="4"/>
      <c r="I54" s="4"/>
      <c r="J54" s="3"/>
      <c r="K54" s="94" t="str">
        <f t="shared" si="0"/>
        <v/>
      </c>
      <c r="L54" s="3"/>
      <c r="M54" s="15"/>
      <c r="N54" s="7"/>
      <c r="O54" s="7"/>
      <c r="P54" s="7"/>
      <c r="Q54" s="17"/>
      <c r="R54" s="19" t="str">
        <f>IF(AND(M54&gt;=8400000,M54&lt;&gt;""),S54,IF(AND(G54&gt;=DATE(2025,4,1),G54&lt;=DATE(2026,3,31)),VLOOKUP(C54&amp;L54,Sheet1!$E$11:$F$16,2,0)+VLOOKUP(D54,Sheet1!$B$2:$C$49,2,0),IF(AND(C54="FCV",G54&gt;=DATE(2026,4,1),G54&lt;=DATE(2027,3,31)),VLOOKUP(C54&amp;L54,Sheet1!$K$11:$L$16,2,0),IF(AND(G54&gt;=DATE(2026,4,1),G54&lt;=DATE(2027,3,31)),VLOOKUP(C54&amp;L54,Sheet1!$K$11:$L$16,2,0)+VLOOKUP(D54,Sheet1!$H$2:$I$49,2,0),""))))</f>
        <v/>
      </c>
      <c r="S54" s="43" t="str">
        <f>IF(M54&gt;=8400000,IF(AND(G54&gt;=DATE(2025,4,1),G54&lt;=DATE(2026,3,31)),VLOOKUP(C54&amp;L54,Sheet1!$E$11:$F$16,2,0)+VLOOKUP(D54,Sheet1!$B$2:$C$49,2,0),IF(AND(C54="FCV",G54&gt;=DATE(2026,4,1),G54&lt;=DATE(2027,3,31)),VLOOKUP(C54&amp;L54,Sheet1!$K$11:$L$16,2,0),IF(AND(G54&gt;=DATE(2026,4,1),G54&lt;=DATE(2027,3,31)),VLOOKUP(C54&amp;L54,Sheet1!$K$11:$L$16,2,0)+VLOOKUP(D54,Sheet1!$H$2:$I$49,2,0),"")))*0.8,"")</f>
        <v/>
      </c>
    </row>
    <row r="55" spans="1:19" ht="30" customHeight="1">
      <c r="A55" s="26"/>
      <c r="B55" s="59">
        <v>41</v>
      </c>
      <c r="C55" s="20"/>
      <c r="D55" s="16"/>
      <c r="E55" s="3"/>
      <c r="F55" s="3"/>
      <c r="G55" s="4"/>
      <c r="H55" s="4"/>
      <c r="I55" s="4"/>
      <c r="J55" s="3"/>
      <c r="K55" s="94" t="str">
        <f t="shared" si="0"/>
        <v/>
      </c>
      <c r="L55" s="3"/>
      <c r="M55" s="15"/>
      <c r="N55" s="7"/>
      <c r="O55" s="7"/>
      <c r="P55" s="7"/>
      <c r="Q55" s="17"/>
      <c r="R55" s="19" t="str">
        <f>IF(AND(M55&gt;=8400000,M55&lt;&gt;""),S55,IF(AND(G55&gt;=DATE(2025,4,1),G55&lt;=DATE(2026,3,31)),VLOOKUP(C55&amp;L55,Sheet1!$E$11:$F$16,2,0)+VLOOKUP(D55,Sheet1!$B$2:$C$49,2,0),IF(AND(C55="FCV",G55&gt;=DATE(2026,4,1),G55&lt;=DATE(2027,3,31)),VLOOKUP(C55&amp;L55,Sheet1!$K$11:$L$16,2,0),IF(AND(G55&gt;=DATE(2026,4,1),G55&lt;=DATE(2027,3,31)),VLOOKUP(C55&amp;L55,Sheet1!$K$11:$L$16,2,0)+VLOOKUP(D55,Sheet1!$H$2:$I$49,2,0),""))))</f>
        <v/>
      </c>
      <c r="S55" s="43" t="str">
        <f>IF(M55&gt;=8400000,IF(AND(G55&gt;=DATE(2025,4,1),G55&lt;=DATE(2026,3,31)),VLOOKUP(C55&amp;L55,Sheet1!$E$11:$F$16,2,0)+VLOOKUP(D55,Sheet1!$B$2:$C$49,2,0),IF(AND(C55="FCV",G55&gt;=DATE(2026,4,1),G55&lt;=DATE(2027,3,31)),VLOOKUP(C55&amp;L55,Sheet1!$K$11:$L$16,2,0),IF(AND(G55&gt;=DATE(2026,4,1),G55&lt;=DATE(2027,3,31)),VLOOKUP(C55&amp;L55,Sheet1!$K$11:$L$16,2,0)+VLOOKUP(D55,Sheet1!$H$2:$I$49,2,0),"")))*0.8,"")</f>
        <v/>
      </c>
    </row>
    <row r="56" spans="1:19" ht="30" customHeight="1">
      <c r="A56" s="26"/>
      <c r="B56" s="59">
        <v>42</v>
      </c>
      <c r="C56" s="20"/>
      <c r="D56" s="16"/>
      <c r="E56" s="3"/>
      <c r="F56" s="3"/>
      <c r="G56" s="4"/>
      <c r="H56" s="4"/>
      <c r="I56" s="4"/>
      <c r="J56" s="3"/>
      <c r="K56" s="94" t="str">
        <f t="shared" si="0"/>
        <v/>
      </c>
      <c r="L56" s="3"/>
      <c r="M56" s="15"/>
      <c r="N56" s="7"/>
      <c r="O56" s="7"/>
      <c r="P56" s="7"/>
      <c r="Q56" s="17"/>
      <c r="R56" s="19" t="str">
        <f>IF(AND(M56&gt;=8400000,M56&lt;&gt;""),S56,IF(AND(G56&gt;=DATE(2025,4,1),G56&lt;=DATE(2026,3,31)),VLOOKUP(C56&amp;L56,Sheet1!$E$11:$F$16,2,0)+VLOOKUP(D56,Sheet1!$B$2:$C$49,2,0),IF(AND(C56="FCV",G56&gt;=DATE(2026,4,1),G56&lt;=DATE(2027,3,31)),VLOOKUP(C56&amp;L56,Sheet1!$K$11:$L$16,2,0),IF(AND(G56&gt;=DATE(2026,4,1),G56&lt;=DATE(2027,3,31)),VLOOKUP(C56&amp;L56,Sheet1!$K$11:$L$16,2,0)+VLOOKUP(D56,Sheet1!$H$2:$I$49,2,0),""))))</f>
        <v/>
      </c>
      <c r="S56" s="43" t="str">
        <f>IF(M56&gt;=8400000,IF(AND(G56&gt;=DATE(2025,4,1),G56&lt;=DATE(2026,3,31)),VLOOKUP(C56&amp;L56,Sheet1!$E$11:$F$16,2,0)+VLOOKUP(D56,Sheet1!$B$2:$C$49,2,0),IF(AND(C56="FCV",G56&gt;=DATE(2026,4,1),G56&lt;=DATE(2027,3,31)),VLOOKUP(C56&amp;L56,Sheet1!$K$11:$L$16,2,0),IF(AND(G56&gt;=DATE(2026,4,1),G56&lt;=DATE(2027,3,31)),VLOOKUP(C56&amp;L56,Sheet1!$K$11:$L$16,2,0)+VLOOKUP(D56,Sheet1!$H$2:$I$49,2,0),"")))*0.8,"")</f>
        <v/>
      </c>
    </row>
    <row r="57" spans="1:19" ht="30" customHeight="1">
      <c r="A57" s="26"/>
      <c r="B57" s="59">
        <v>43</v>
      </c>
      <c r="C57" s="20"/>
      <c r="D57" s="16"/>
      <c r="E57" s="3"/>
      <c r="F57" s="3"/>
      <c r="G57" s="4"/>
      <c r="H57" s="4"/>
      <c r="I57" s="4"/>
      <c r="J57" s="3"/>
      <c r="K57" s="94" t="str">
        <f t="shared" si="0"/>
        <v/>
      </c>
      <c r="L57" s="3"/>
      <c r="M57" s="15"/>
      <c r="N57" s="7"/>
      <c r="O57" s="7"/>
      <c r="P57" s="7"/>
      <c r="Q57" s="17"/>
      <c r="R57" s="19" t="str">
        <f>IF(AND(M57&gt;=8400000,M57&lt;&gt;""),S57,IF(AND(G57&gt;=DATE(2025,4,1),G57&lt;=DATE(2026,3,31)),VLOOKUP(C57&amp;L57,Sheet1!$E$11:$F$16,2,0)+VLOOKUP(D57,Sheet1!$B$2:$C$49,2,0),IF(AND(C57="FCV",G57&gt;=DATE(2026,4,1),G57&lt;=DATE(2027,3,31)),VLOOKUP(C57&amp;L57,Sheet1!$K$11:$L$16,2,0),IF(AND(G57&gt;=DATE(2026,4,1),G57&lt;=DATE(2027,3,31)),VLOOKUP(C57&amp;L57,Sheet1!$K$11:$L$16,2,0)+VLOOKUP(D57,Sheet1!$H$2:$I$49,2,0),""))))</f>
        <v/>
      </c>
      <c r="S57" s="43" t="str">
        <f>IF(M57&gt;=8400000,IF(AND(G57&gt;=DATE(2025,4,1),G57&lt;=DATE(2026,3,31)),VLOOKUP(C57&amp;L57,Sheet1!$E$11:$F$16,2,0)+VLOOKUP(D57,Sheet1!$B$2:$C$49,2,0),IF(AND(C57="FCV",G57&gt;=DATE(2026,4,1),G57&lt;=DATE(2027,3,31)),VLOOKUP(C57&amp;L57,Sheet1!$K$11:$L$16,2,0),IF(AND(G57&gt;=DATE(2026,4,1),G57&lt;=DATE(2027,3,31)),VLOOKUP(C57&amp;L57,Sheet1!$K$11:$L$16,2,0)+VLOOKUP(D57,Sheet1!$H$2:$I$49,2,0),"")))*0.8,"")</f>
        <v/>
      </c>
    </row>
    <row r="58" spans="1:19" ht="30" customHeight="1">
      <c r="A58" s="26"/>
      <c r="B58" s="59">
        <v>44</v>
      </c>
      <c r="C58" s="20"/>
      <c r="D58" s="16"/>
      <c r="E58" s="3"/>
      <c r="F58" s="3"/>
      <c r="G58" s="4"/>
      <c r="H58" s="4"/>
      <c r="I58" s="4"/>
      <c r="J58" s="3"/>
      <c r="K58" s="94" t="str">
        <f t="shared" si="0"/>
        <v/>
      </c>
      <c r="L58" s="3"/>
      <c r="M58" s="15"/>
      <c r="N58" s="7"/>
      <c r="O58" s="7"/>
      <c r="P58" s="7"/>
      <c r="Q58" s="17"/>
      <c r="R58" s="19" t="str">
        <f>IF(AND(M58&gt;=8400000,M58&lt;&gt;""),S58,IF(AND(G58&gt;=DATE(2025,4,1),G58&lt;=DATE(2026,3,31)),VLOOKUP(C58&amp;L58,Sheet1!$E$11:$F$16,2,0)+VLOOKUP(D58,Sheet1!$B$2:$C$49,2,0),IF(AND(C58="FCV",G58&gt;=DATE(2026,4,1),G58&lt;=DATE(2027,3,31)),VLOOKUP(C58&amp;L58,Sheet1!$K$11:$L$16,2,0),IF(AND(G58&gt;=DATE(2026,4,1),G58&lt;=DATE(2027,3,31)),VLOOKUP(C58&amp;L58,Sheet1!$K$11:$L$16,2,0)+VLOOKUP(D58,Sheet1!$H$2:$I$49,2,0),""))))</f>
        <v/>
      </c>
      <c r="S58" s="43" t="str">
        <f>IF(M58&gt;=8400000,IF(AND(G58&gt;=DATE(2025,4,1),G58&lt;=DATE(2026,3,31)),VLOOKUP(C58&amp;L58,Sheet1!$E$11:$F$16,2,0)+VLOOKUP(D58,Sheet1!$B$2:$C$49,2,0),IF(AND(C58="FCV",G58&gt;=DATE(2026,4,1),G58&lt;=DATE(2027,3,31)),VLOOKUP(C58&amp;L58,Sheet1!$K$11:$L$16,2,0),IF(AND(G58&gt;=DATE(2026,4,1),G58&lt;=DATE(2027,3,31)),VLOOKUP(C58&amp;L58,Sheet1!$K$11:$L$16,2,0)+VLOOKUP(D58,Sheet1!$H$2:$I$49,2,0),"")))*0.8,"")</f>
        <v/>
      </c>
    </row>
    <row r="59" spans="1:19" ht="30" customHeight="1">
      <c r="A59" s="26"/>
      <c r="B59" s="59">
        <v>45</v>
      </c>
      <c r="C59" s="20"/>
      <c r="D59" s="16"/>
      <c r="E59" s="3"/>
      <c r="F59" s="3"/>
      <c r="G59" s="4"/>
      <c r="H59" s="4"/>
      <c r="I59" s="4"/>
      <c r="J59" s="3"/>
      <c r="K59" s="94" t="str">
        <f t="shared" si="0"/>
        <v/>
      </c>
      <c r="L59" s="3"/>
      <c r="M59" s="15"/>
      <c r="N59" s="7"/>
      <c r="O59" s="7"/>
      <c r="P59" s="7"/>
      <c r="Q59" s="17"/>
      <c r="R59" s="19" t="str">
        <f>IF(AND(M59&gt;=8400000,M59&lt;&gt;""),S59,IF(AND(G59&gt;=DATE(2025,4,1),G59&lt;=DATE(2026,3,31)),VLOOKUP(C59&amp;L59,Sheet1!$E$11:$F$16,2,0)+VLOOKUP(D59,Sheet1!$B$2:$C$49,2,0),IF(AND(C59="FCV",G59&gt;=DATE(2026,4,1),G59&lt;=DATE(2027,3,31)),VLOOKUP(C59&amp;L59,Sheet1!$K$11:$L$16,2,0),IF(AND(G59&gt;=DATE(2026,4,1),G59&lt;=DATE(2027,3,31)),VLOOKUP(C59&amp;L59,Sheet1!$K$11:$L$16,2,0)+VLOOKUP(D59,Sheet1!$H$2:$I$49,2,0),""))))</f>
        <v/>
      </c>
      <c r="S59" s="43" t="str">
        <f>IF(M59&gt;=8400000,IF(AND(G59&gt;=DATE(2025,4,1),G59&lt;=DATE(2026,3,31)),VLOOKUP(C59&amp;L59,Sheet1!$E$11:$F$16,2,0)+VLOOKUP(D59,Sheet1!$B$2:$C$49,2,0),IF(AND(C59="FCV",G59&gt;=DATE(2026,4,1),G59&lt;=DATE(2027,3,31)),VLOOKUP(C59&amp;L59,Sheet1!$K$11:$L$16,2,0),IF(AND(G59&gt;=DATE(2026,4,1),G59&lt;=DATE(2027,3,31)),VLOOKUP(C59&amp;L59,Sheet1!$K$11:$L$16,2,0)+VLOOKUP(D59,Sheet1!$H$2:$I$49,2,0),"")))*0.8,"")</f>
        <v/>
      </c>
    </row>
    <row r="60" spans="1:19" ht="30" customHeight="1">
      <c r="A60" s="26"/>
      <c r="B60" s="59">
        <v>46</v>
      </c>
      <c r="C60" s="20"/>
      <c r="D60" s="16"/>
      <c r="E60" s="3"/>
      <c r="F60" s="3"/>
      <c r="G60" s="4"/>
      <c r="H60" s="4"/>
      <c r="I60" s="4"/>
      <c r="J60" s="3"/>
      <c r="K60" s="94" t="str">
        <f t="shared" si="0"/>
        <v/>
      </c>
      <c r="L60" s="3"/>
      <c r="M60" s="15"/>
      <c r="N60" s="7"/>
      <c r="O60" s="7"/>
      <c r="P60" s="7"/>
      <c r="Q60" s="17"/>
      <c r="R60" s="19" t="str">
        <f>IF(AND(M60&gt;=8400000,M60&lt;&gt;""),S60,IF(AND(G60&gt;=DATE(2025,4,1),G60&lt;=DATE(2026,3,31)),VLOOKUP(C60&amp;L60,Sheet1!$E$11:$F$16,2,0)+VLOOKUP(D60,Sheet1!$B$2:$C$49,2,0),IF(AND(C60="FCV",G60&gt;=DATE(2026,4,1),G60&lt;=DATE(2027,3,31)),VLOOKUP(C60&amp;L60,Sheet1!$K$11:$L$16,2,0),IF(AND(G60&gt;=DATE(2026,4,1),G60&lt;=DATE(2027,3,31)),VLOOKUP(C60&amp;L60,Sheet1!$K$11:$L$16,2,0)+VLOOKUP(D60,Sheet1!$H$2:$I$49,2,0),""))))</f>
        <v/>
      </c>
      <c r="S60" s="43" t="str">
        <f>IF(M60&gt;=8400000,IF(AND(G60&gt;=DATE(2025,4,1),G60&lt;=DATE(2026,3,31)),VLOOKUP(C60&amp;L60,Sheet1!$E$11:$F$16,2,0)+VLOOKUP(D60,Sheet1!$B$2:$C$49,2,0),IF(AND(C60="FCV",G60&gt;=DATE(2026,4,1),G60&lt;=DATE(2027,3,31)),VLOOKUP(C60&amp;L60,Sheet1!$K$11:$L$16,2,0),IF(AND(G60&gt;=DATE(2026,4,1),G60&lt;=DATE(2027,3,31)),VLOOKUP(C60&amp;L60,Sheet1!$K$11:$L$16,2,0)+VLOOKUP(D60,Sheet1!$H$2:$I$49,2,0),"")))*0.8,"")</f>
        <v/>
      </c>
    </row>
    <row r="61" spans="1:19" ht="30" customHeight="1">
      <c r="A61" s="26"/>
      <c r="B61" s="59">
        <v>47</v>
      </c>
      <c r="C61" s="20"/>
      <c r="D61" s="16"/>
      <c r="E61" s="3"/>
      <c r="F61" s="3"/>
      <c r="G61" s="4"/>
      <c r="H61" s="4"/>
      <c r="I61" s="4"/>
      <c r="J61" s="3"/>
      <c r="K61" s="94" t="str">
        <f t="shared" si="0"/>
        <v/>
      </c>
      <c r="L61" s="3"/>
      <c r="M61" s="15"/>
      <c r="N61" s="7"/>
      <c r="O61" s="7"/>
      <c r="P61" s="7"/>
      <c r="Q61" s="17"/>
      <c r="R61" s="19" t="str">
        <f>IF(AND(M61&gt;=8400000,M61&lt;&gt;""),S61,IF(AND(G61&gt;=DATE(2025,4,1),G61&lt;=DATE(2026,3,31)),VLOOKUP(C61&amp;L61,Sheet1!$E$11:$F$16,2,0)+VLOOKUP(D61,Sheet1!$B$2:$C$49,2,0),IF(AND(C61="FCV",G61&gt;=DATE(2026,4,1),G61&lt;=DATE(2027,3,31)),VLOOKUP(C61&amp;L61,Sheet1!$K$11:$L$16,2,0),IF(AND(G61&gt;=DATE(2026,4,1),G61&lt;=DATE(2027,3,31)),VLOOKUP(C61&amp;L61,Sheet1!$K$11:$L$16,2,0)+VLOOKUP(D61,Sheet1!$H$2:$I$49,2,0),""))))</f>
        <v/>
      </c>
      <c r="S61" s="43" t="str">
        <f>IF(M61&gt;=8400000,IF(AND(G61&gt;=DATE(2025,4,1),G61&lt;=DATE(2026,3,31)),VLOOKUP(C61&amp;L61,Sheet1!$E$11:$F$16,2,0)+VLOOKUP(D61,Sheet1!$B$2:$C$49,2,0),IF(AND(C61="FCV",G61&gt;=DATE(2026,4,1),G61&lt;=DATE(2027,3,31)),VLOOKUP(C61&amp;L61,Sheet1!$K$11:$L$16,2,0),IF(AND(G61&gt;=DATE(2026,4,1),G61&lt;=DATE(2027,3,31)),VLOOKUP(C61&amp;L61,Sheet1!$K$11:$L$16,2,0)+VLOOKUP(D61,Sheet1!$H$2:$I$49,2,0),"")))*0.8,"")</f>
        <v/>
      </c>
    </row>
    <row r="62" spans="1:19" ht="30" customHeight="1">
      <c r="A62" s="26"/>
      <c r="B62" s="59">
        <v>48</v>
      </c>
      <c r="C62" s="20"/>
      <c r="D62" s="16"/>
      <c r="E62" s="1"/>
      <c r="F62" s="1"/>
      <c r="G62" s="2"/>
      <c r="H62" s="4"/>
      <c r="I62" s="4"/>
      <c r="J62" s="1"/>
      <c r="K62" s="94" t="str">
        <f t="shared" si="0"/>
        <v/>
      </c>
      <c r="L62" s="3"/>
      <c r="M62" s="15"/>
      <c r="N62" s="7"/>
      <c r="O62" s="7"/>
      <c r="P62" s="7"/>
      <c r="Q62" s="17"/>
      <c r="R62" s="19" t="str">
        <f>IF(AND(M62&gt;=8400000,M62&lt;&gt;""),S62,IF(AND(G62&gt;=DATE(2025,4,1),G62&lt;=DATE(2026,3,31)),VLOOKUP(C62&amp;L62,Sheet1!$E$11:$F$16,2,0)+VLOOKUP(D62,Sheet1!$B$2:$C$49,2,0),IF(AND(C62="FCV",G62&gt;=DATE(2026,4,1),G62&lt;=DATE(2027,3,31)),VLOOKUP(C62&amp;L62,Sheet1!$K$11:$L$16,2,0),IF(AND(G62&gt;=DATE(2026,4,1),G62&lt;=DATE(2027,3,31)),VLOOKUP(C62&amp;L62,Sheet1!$K$11:$L$16,2,0)+VLOOKUP(D62,Sheet1!$H$2:$I$49,2,0),""))))</f>
        <v/>
      </c>
      <c r="S62" s="43" t="str">
        <f>IF(M62&gt;=8400000,IF(AND(G62&gt;=DATE(2025,4,1),G62&lt;=DATE(2026,3,31)),VLOOKUP(C62&amp;L62,Sheet1!$E$11:$F$16,2,0)+VLOOKUP(D62,Sheet1!$B$2:$C$49,2,0),IF(AND(C62="FCV",G62&gt;=DATE(2026,4,1),G62&lt;=DATE(2027,3,31)),VLOOKUP(C62&amp;L62,Sheet1!$K$11:$L$16,2,0),IF(AND(G62&gt;=DATE(2026,4,1),G62&lt;=DATE(2027,3,31)),VLOOKUP(C62&amp;L62,Sheet1!$K$11:$L$16,2,0)+VLOOKUP(D62,Sheet1!$H$2:$I$49,2,0),"")))*0.8,"")</f>
        <v/>
      </c>
    </row>
    <row r="63" spans="1:19" ht="30" customHeight="1">
      <c r="A63" s="26"/>
      <c r="B63" s="59">
        <v>49</v>
      </c>
      <c r="C63" s="20"/>
      <c r="D63" s="16"/>
      <c r="E63" s="3"/>
      <c r="F63" s="3"/>
      <c r="G63" s="4"/>
      <c r="H63" s="4"/>
      <c r="I63" s="4"/>
      <c r="J63" s="3"/>
      <c r="K63" s="94" t="str">
        <f t="shared" si="0"/>
        <v/>
      </c>
      <c r="L63" s="3"/>
      <c r="M63" s="15"/>
      <c r="N63" s="7"/>
      <c r="O63" s="7"/>
      <c r="P63" s="7"/>
      <c r="Q63" s="17"/>
      <c r="R63" s="19" t="str">
        <f>IF(AND(M63&gt;=8400000,M63&lt;&gt;""),S63,IF(AND(G63&gt;=DATE(2025,4,1),G63&lt;=DATE(2026,3,31)),VLOOKUP(C63&amp;L63,Sheet1!$E$11:$F$16,2,0)+VLOOKUP(D63,Sheet1!$B$2:$C$49,2,0),IF(AND(C63="FCV",G63&gt;=DATE(2026,4,1),G63&lt;=DATE(2027,3,31)),VLOOKUP(C63&amp;L63,Sheet1!$K$11:$L$16,2,0),IF(AND(G63&gt;=DATE(2026,4,1),G63&lt;=DATE(2027,3,31)),VLOOKUP(C63&amp;L63,Sheet1!$K$11:$L$16,2,0)+VLOOKUP(D63,Sheet1!$H$2:$I$49,2,0),""))))</f>
        <v/>
      </c>
      <c r="S63" s="43" t="str">
        <f>IF(M63&gt;=8400000,IF(AND(G63&gt;=DATE(2025,4,1),G63&lt;=DATE(2026,3,31)),VLOOKUP(C63&amp;L63,Sheet1!$E$11:$F$16,2,0)+VLOOKUP(D63,Sheet1!$B$2:$C$49,2,0),IF(AND(C63="FCV",G63&gt;=DATE(2026,4,1),G63&lt;=DATE(2027,3,31)),VLOOKUP(C63&amp;L63,Sheet1!$K$11:$L$16,2,0),IF(AND(G63&gt;=DATE(2026,4,1),G63&lt;=DATE(2027,3,31)),VLOOKUP(C63&amp;L63,Sheet1!$K$11:$L$16,2,0)+VLOOKUP(D63,Sheet1!$H$2:$I$49,2,0),"")))*0.8,"")</f>
        <v/>
      </c>
    </row>
    <row r="64" spans="1:19" ht="30" customHeight="1" thickBot="1">
      <c r="A64" s="26"/>
      <c r="B64" s="59">
        <v>50</v>
      </c>
      <c r="C64" s="20"/>
      <c r="D64" s="16"/>
      <c r="E64" s="5"/>
      <c r="F64" s="5"/>
      <c r="G64" s="6"/>
      <c r="H64" s="4"/>
      <c r="I64" s="4"/>
      <c r="J64" s="5"/>
      <c r="K64" s="94" t="str">
        <f t="shared" si="0"/>
        <v/>
      </c>
      <c r="L64" s="3"/>
      <c r="M64" s="15"/>
      <c r="N64" s="7"/>
      <c r="O64" s="7"/>
      <c r="P64" s="7"/>
      <c r="Q64" s="91"/>
      <c r="R64" s="19" t="str">
        <f>IF(AND(M64&gt;=8400000,M64&lt;&gt;""),S64,IF(AND(G64&gt;=DATE(2025,4,1),G64&lt;=DATE(2026,3,31)),VLOOKUP(C64&amp;L64,Sheet1!$E$11:$F$16,2,0)+VLOOKUP(D64,Sheet1!$B$2:$C$49,2,0),IF(AND(C64="FCV",G64&gt;=DATE(2026,4,1),G64&lt;=DATE(2027,3,31)),VLOOKUP(C64&amp;L64,Sheet1!$K$11:$L$16,2,0),IF(AND(G64&gt;=DATE(2026,4,1),G64&lt;=DATE(2027,3,31)),VLOOKUP(C64&amp;L64,Sheet1!$K$11:$L$16,2,0)+VLOOKUP(D64,Sheet1!$H$2:$I$49,2,0),""))))</f>
        <v/>
      </c>
      <c r="S64" s="43" t="str">
        <f>IF(M64&gt;=8400000,IF(AND(G64&gt;=DATE(2025,4,1),G64&lt;=DATE(2026,3,31)),VLOOKUP(C64&amp;L64,Sheet1!$E$11:$F$16,2,0)+VLOOKUP(D64,Sheet1!$B$2:$C$49,2,0),IF(AND(C64="FCV",G64&gt;=DATE(2026,4,1),G64&lt;=DATE(2027,3,31)),VLOOKUP(C64&amp;L64,Sheet1!$K$11:$L$16,2,0),IF(AND(G64&gt;=DATE(2026,4,1),G64&lt;=DATE(2027,3,31)),VLOOKUP(C64&amp;L64,Sheet1!$K$11:$L$16,2,0)+VLOOKUP(D64,Sheet1!$H$2:$I$49,2,0),"")))*0.8,"")</f>
        <v/>
      </c>
    </row>
    <row r="65" spans="1:19" ht="35.450000000000003" customHeight="1" thickBot="1">
      <c r="A65" s="26"/>
      <c r="B65" s="63"/>
      <c r="C65" s="68"/>
      <c r="D65" s="69"/>
      <c r="E65" s="69"/>
      <c r="F65" s="69"/>
      <c r="G65" s="69"/>
      <c r="H65" s="69"/>
      <c r="I65" s="69"/>
      <c r="J65" s="69"/>
      <c r="K65" s="79"/>
      <c r="L65" s="70"/>
      <c r="M65" s="70"/>
      <c r="N65" s="70"/>
      <c r="O65" s="70"/>
      <c r="P65" s="86"/>
      <c r="Q65" s="89" t="s">
        <v>72</v>
      </c>
      <c r="R65" s="90">
        <f>SUM(R15:R64)</f>
        <v>0</v>
      </c>
      <c r="S65" s="26"/>
    </row>
    <row r="66" spans="1:19" ht="36" thickBot="1">
      <c r="A66" s="26"/>
      <c r="B66" s="64"/>
      <c r="C66" s="74"/>
      <c r="D66" s="75"/>
      <c r="E66" s="75"/>
      <c r="F66" s="75"/>
      <c r="G66" s="75"/>
      <c r="H66" s="75"/>
      <c r="I66" s="75"/>
      <c r="J66" s="75"/>
      <c r="K66" s="76"/>
      <c r="L66" s="80"/>
      <c r="M66" s="77"/>
      <c r="N66" s="77"/>
      <c r="O66" s="77"/>
      <c r="P66" s="77"/>
      <c r="Q66" s="77"/>
      <c r="R66" s="81"/>
    </row>
    <row r="67" spans="1:19">
      <c r="A67" s="26"/>
      <c r="B67" s="46"/>
      <c r="C67" s="46"/>
      <c r="D67" s="26"/>
      <c r="E67" s="26"/>
      <c r="F67" s="26"/>
      <c r="G67" s="26"/>
      <c r="H67" s="26"/>
      <c r="I67" s="26"/>
      <c r="J67" s="26"/>
      <c r="K67" s="26"/>
      <c r="L67" s="26"/>
      <c r="M67" s="26"/>
      <c r="N67" s="26"/>
      <c r="O67" s="26"/>
      <c r="P67" s="26"/>
      <c r="Q67" s="26"/>
      <c r="R67" s="26"/>
    </row>
    <row r="68" spans="1:19">
      <c r="A68" s="26"/>
      <c r="B68" s="46"/>
      <c r="C68" s="46"/>
      <c r="D68" s="26"/>
      <c r="E68" s="26"/>
      <c r="F68" s="26"/>
      <c r="G68" s="26"/>
      <c r="H68" s="26"/>
      <c r="I68" s="26"/>
      <c r="J68" s="26"/>
      <c r="K68" s="26"/>
      <c r="L68" s="26"/>
      <c r="M68" s="26"/>
      <c r="N68" s="26"/>
      <c r="O68" s="26"/>
      <c r="P68" s="26"/>
      <c r="Q68" s="26"/>
      <c r="R68" s="26"/>
    </row>
  </sheetData>
  <sheetProtection algorithmName="SHA-512" hashValue="4kjLw0I/m0QwxMJKE9i0kIR/IDXrJneXqJiSM3y8chNomLT1f8rkz5oILWQ6uAtAg1z7ZnUQGATMSR3eVHrqlQ==" saltValue="RKI/3HYwuf070AvRaRoX8w==" spinCount="100000" sheet="1" objects="1" scenarios="1" selectLockedCells="1"/>
  <mergeCells count="1">
    <mergeCell ref="B1:G1"/>
  </mergeCells>
  <phoneticPr fontId="2"/>
  <conditionalFormatting sqref="D15:J64">
    <cfRule type="expression" dxfId="4" priority="1">
      <formula>AND($C15&lt;&gt;"",D15="")</formula>
    </cfRule>
  </conditionalFormatting>
  <conditionalFormatting sqref="L15:N64">
    <cfRule type="expression" dxfId="3" priority="3">
      <formula>AND($C15&lt;&gt;"",L15="")</formula>
    </cfRule>
  </conditionalFormatting>
  <conditionalFormatting sqref="O15:Q64">
    <cfRule type="expression" dxfId="2" priority="2">
      <formula>$N15="申請していない"</formula>
    </cfRule>
  </conditionalFormatting>
  <dataValidations count="6">
    <dataValidation type="list" allowBlank="1" showInputMessage="1" showErrorMessage="1" sqref="C14:C64" xr:uid="{685360BC-6AE5-4966-9D88-EE9B34AB9F84}">
      <formula1>"EV,PHEV,FCV"</formula1>
    </dataValidation>
    <dataValidation type="list" allowBlank="1" showInputMessage="1" showErrorMessage="1" sqref="L14:L64" xr:uid="{1C062175-55EA-4B03-A44F-78AC91DEE3D7}">
      <formula1>"有,無"</formula1>
    </dataValidation>
    <dataValidation type="list" allowBlank="1" showInputMessage="1" showErrorMessage="1" sqref="H14:H64" xr:uid="{4B2EC285-487E-454A-89A0-9A69E2A7F8C5}">
      <formula1>"普通・乗用,小型・乗用,普通・貨物,軽自動車・乗用,軽自動車・貨物"</formula1>
    </dataValidation>
    <dataValidation type="list" allowBlank="1" showInputMessage="1" showErrorMessage="1" sqref="I14:I64" xr:uid="{02B18BCB-8F81-4B72-A01A-386F90AC0BF7}">
      <formula1>"自家用"</formula1>
    </dataValidation>
    <dataValidation type="list" allowBlank="1" showInputMessage="1" showErrorMessage="1" sqref="O15:O64" xr:uid="{F61A87F4-F2F7-4B1A-A291-D5930ACF6FB6}">
      <formula1>"充電設備普及促進事業（事業用）,ビル等への充放電設備（V2B)導入促進事業,その他"</formula1>
    </dataValidation>
    <dataValidation type="list" allowBlank="1" showInputMessage="1" showErrorMessage="1" sqref="N15:N64" xr:uid="{035D1CFD-BDDB-4054-A539-952B3BE38CBE}">
      <formula1>"はい,申請していない"</formula1>
    </dataValidation>
  </dataValidations>
  <pageMargins left="0.7" right="0.7" top="0.75" bottom="0.75" header="0.3" footer="0.3"/>
  <pageSetup paperSize="9" scale="23"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049F3ED-2A03-491C-8B0B-FD033B5C215B}">
          <x14:formula1>
            <xm:f>Sheet1!$B$2:$B$49</xm:f>
          </x14:formula1>
          <xm:sqref>D15</xm:sqref>
        </x14:dataValidation>
        <x14:dataValidation type="list" allowBlank="1" showInputMessage="1" showErrorMessage="1" xr:uid="{9C958CAD-10D4-4B13-AD87-54E7CC41D8DB}">
          <x14:formula1>
            <xm:f>Sheet1!#REF!</xm:f>
          </x14:formula1>
          <xm:sqref>D16:D64 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2A5-743D-4E0D-A415-010AEB72222A}">
  <sheetPr codeName="Sheet3">
    <tabColor theme="8" tint="0.39997558519241921"/>
    <pageSetUpPr fitToPage="1"/>
  </sheetPr>
  <dimension ref="A1:W67"/>
  <sheetViews>
    <sheetView view="pageBreakPreview" zoomScale="70" zoomScaleNormal="85" zoomScaleSheetLayoutView="70" workbookViewId="0">
      <selection activeCell="O15" sqref="O15"/>
    </sheetView>
  </sheetViews>
  <sheetFormatPr defaultColWidth="8.75" defaultRowHeight="18.75"/>
  <cols>
    <col min="1" max="1" width="2.875" style="21" customWidth="1"/>
    <col min="2" max="3" width="9" style="22" customWidth="1"/>
    <col min="4" max="4" width="13.125" style="22" customWidth="1"/>
    <col min="5" max="5" width="18.25" style="22" customWidth="1"/>
    <col min="6" max="6" width="19.25" style="21" customWidth="1"/>
    <col min="7" max="7" width="24.75" style="21" customWidth="1"/>
    <col min="8" max="8" width="15.375" style="21" bestFit="1" customWidth="1"/>
    <col min="9" max="9" width="21.5" style="21" bestFit="1" customWidth="1"/>
    <col min="10" max="10" width="9.5" style="21" customWidth="1"/>
    <col min="11" max="11" width="19.375" style="21" customWidth="1"/>
    <col min="12" max="12" width="13.75" style="21" customWidth="1"/>
    <col min="13" max="13" width="16.125" style="21" customWidth="1"/>
    <col min="14" max="14" width="9.125" style="21" customWidth="1"/>
    <col min="15" max="15" width="40.5" style="21" customWidth="1"/>
    <col min="16" max="16" width="9.25" style="21" customWidth="1"/>
    <col min="17" max="17" width="12.875" style="21" customWidth="1"/>
    <col min="18" max="18" width="11.375" style="21" customWidth="1"/>
    <col min="19" max="16384" width="8.75" style="21"/>
  </cols>
  <sheetData>
    <row r="1" spans="1:23" ht="27" thickTop="1" thickBot="1">
      <c r="A1" s="26"/>
      <c r="B1" s="98" t="s">
        <v>133</v>
      </c>
      <c r="C1" s="99"/>
      <c r="D1" s="99"/>
      <c r="E1" s="99"/>
      <c r="F1" s="99"/>
      <c r="G1" s="100"/>
      <c r="H1" s="28"/>
      <c r="I1" s="29"/>
      <c r="J1" s="29"/>
      <c r="K1" s="37"/>
      <c r="L1" s="26"/>
      <c r="M1" s="26"/>
      <c r="N1" s="26"/>
      <c r="O1" s="26"/>
      <c r="P1" s="26"/>
      <c r="Q1" s="26"/>
      <c r="R1" s="37"/>
    </row>
    <row r="2" spans="1:23" ht="26.25" thickTop="1">
      <c r="A2" s="60"/>
      <c r="B2" s="61" t="s">
        <v>54</v>
      </c>
      <c r="C2" s="61"/>
      <c r="D2" s="61"/>
      <c r="E2" s="61"/>
      <c r="F2" s="60"/>
      <c r="G2" s="82"/>
      <c r="H2" s="62"/>
      <c r="I2" s="83"/>
      <c r="J2" s="29"/>
      <c r="K2" s="26"/>
      <c r="L2" s="26"/>
      <c r="M2" s="26"/>
      <c r="N2" s="26"/>
      <c r="O2" s="26"/>
      <c r="P2" s="26"/>
      <c r="Q2" s="26"/>
      <c r="R2" s="37"/>
    </row>
    <row r="3" spans="1:23" ht="25.5">
      <c r="A3" s="60"/>
      <c r="B3" s="36" t="s">
        <v>131</v>
      </c>
      <c r="C3" s="61"/>
      <c r="D3" s="61"/>
      <c r="E3" s="61"/>
      <c r="F3" s="60"/>
      <c r="G3" s="82"/>
      <c r="H3" s="62"/>
      <c r="I3" s="83"/>
      <c r="J3" s="29"/>
      <c r="K3" s="26"/>
      <c r="L3" s="26"/>
      <c r="M3" s="26"/>
      <c r="N3" s="26"/>
      <c r="O3" s="26"/>
      <c r="P3" s="26"/>
      <c r="Q3" s="26"/>
      <c r="R3" s="37"/>
    </row>
    <row r="4" spans="1:23" ht="25.5">
      <c r="A4" s="60"/>
      <c r="B4" s="36" t="s">
        <v>78</v>
      </c>
      <c r="C4" s="61"/>
      <c r="D4" s="61"/>
      <c r="E4" s="61"/>
      <c r="F4" s="60"/>
      <c r="G4" s="82"/>
      <c r="H4" s="62"/>
      <c r="I4" s="83"/>
      <c r="J4" s="29"/>
      <c r="K4" s="26"/>
      <c r="L4" s="26"/>
      <c r="M4" s="26"/>
      <c r="N4" s="26"/>
      <c r="O4" s="26"/>
      <c r="P4" s="26"/>
      <c r="Q4" s="26"/>
      <c r="R4" s="37"/>
    </row>
    <row r="5" spans="1:23" ht="25.5">
      <c r="A5" s="60"/>
      <c r="B5" s="36" t="s">
        <v>77</v>
      </c>
      <c r="C5" s="61"/>
      <c r="D5" s="61"/>
      <c r="E5" s="61"/>
      <c r="F5" s="60"/>
      <c r="G5" s="82"/>
      <c r="H5" s="62"/>
      <c r="I5" s="83"/>
      <c r="J5" s="29"/>
      <c r="K5" s="26"/>
      <c r="L5" s="26"/>
      <c r="M5" s="26"/>
      <c r="N5" s="26"/>
      <c r="O5" s="26"/>
      <c r="P5" s="26"/>
      <c r="Q5" s="26"/>
      <c r="R5" s="37"/>
    </row>
    <row r="6" spans="1:23" ht="25.5">
      <c r="A6" s="26"/>
      <c r="B6" s="36" t="s">
        <v>79</v>
      </c>
      <c r="C6" s="27"/>
      <c r="D6" s="27"/>
      <c r="E6" s="27"/>
      <c r="F6" s="26"/>
      <c r="G6" s="37"/>
      <c r="H6" s="28"/>
      <c r="I6" s="29"/>
      <c r="J6" s="29"/>
      <c r="K6" s="26"/>
      <c r="L6" s="26"/>
      <c r="M6" s="26"/>
      <c r="N6" s="26"/>
      <c r="O6" s="26"/>
      <c r="P6" s="26"/>
      <c r="Q6" s="26"/>
      <c r="R6" s="37"/>
    </row>
    <row r="7" spans="1:23" ht="25.5">
      <c r="A7" s="26"/>
      <c r="B7" s="36" t="s">
        <v>118</v>
      </c>
      <c r="C7" s="27"/>
      <c r="D7" s="27"/>
      <c r="E7" s="27"/>
      <c r="F7" s="26"/>
      <c r="G7" s="37"/>
      <c r="H7" s="28"/>
      <c r="I7" s="29"/>
      <c r="J7" s="29"/>
      <c r="K7" s="26"/>
      <c r="L7" s="26"/>
      <c r="M7" s="26"/>
      <c r="N7" s="26"/>
      <c r="O7" s="26"/>
      <c r="P7" s="26"/>
      <c r="Q7" s="26"/>
      <c r="R7" s="37"/>
    </row>
    <row r="8" spans="1:23" ht="25.5">
      <c r="A8" s="26"/>
      <c r="B8" s="36" t="s">
        <v>136</v>
      </c>
      <c r="C8" s="27"/>
      <c r="D8" s="26"/>
      <c r="E8" s="37"/>
      <c r="F8" s="28"/>
      <c r="G8" s="29"/>
      <c r="H8" s="29"/>
      <c r="I8" s="26"/>
      <c r="J8" s="26"/>
      <c r="K8" s="26"/>
      <c r="L8" s="26"/>
      <c r="M8" s="26"/>
      <c r="N8" s="26"/>
      <c r="O8" s="26"/>
      <c r="P8" s="26"/>
      <c r="Q8" s="26"/>
      <c r="R8" s="26"/>
      <c r="T8" s="24"/>
    </row>
    <row r="9" spans="1:23" ht="25.5">
      <c r="A9" s="26"/>
      <c r="B9" s="36" t="s">
        <v>80</v>
      </c>
      <c r="C9" s="27"/>
      <c r="D9" s="27"/>
      <c r="E9" s="27"/>
      <c r="F9" s="26"/>
      <c r="G9" s="37"/>
      <c r="H9" s="28"/>
      <c r="I9" s="29"/>
      <c r="J9" s="29"/>
      <c r="K9" s="26"/>
      <c r="L9" s="26"/>
      <c r="M9" s="26"/>
      <c r="N9" s="26"/>
      <c r="O9" s="26"/>
      <c r="P9" s="26"/>
      <c r="Q9" s="26"/>
      <c r="R9" s="37"/>
    </row>
    <row r="10" spans="1:23" ht="11.25" customHeight="1">
      <c r="A10" s="26"/>
      <c r="B10" s="38"/>
      <c r="C10" s="38"/>
      <c r="D10" s="38"/>
      <c r="E10" s="38"/>
      <c r="F10" s="26"/>
      <c r="G10" s="26"/>
      <c r="H10" s="26"/>
      <c r="I10" s="26"/>
      <c r="J10" s="26"/>
      <c r="K10" s="26"/>
      <c r="L10" s="26"/>
      <c r="M10" s="26"/>
      <c r="N10" s="26"/>
      <c r="O10" s="26"/>
      <c r="P10" s="39"/>
      <c r="Q10" s="39"/>
      <c r="R10" s="26"/>
    </row>
    <row r="11" spans="1:23" ht="25.5">
      <c r="A11" s="26"/>
      <c r="B11" s="27" t="s">
        <v>130</v>
      </c>
      <c r="C11" s="27"/>
      <c r="D11" s="27"/>
      <c r="E11" s="27"/>
      <c r="F11" s="26"/>
      <c r="G11" s="26"/>
      <c r="H11" s="26"/>
      <c r="I11" s="26"/>
      <c r="J11" s="42"/>
      <c r="K11" s="43"/>
      <c r="L11" s="43"/>
      <c r="M11" s="42"/>
      <c r="N11" s="43"/>
      <c r="O11" s="43"/>
      <c r="P11" s="44"/>
      <c r="Q11" s="44"/>
      <c r="R11" s="43"/>
    </row>
    <row r="12" spans="1:23" ht="121.5" customHeight="1" thickBot="1">
      <c r="A12" s="26"/>
      <c r="B12" s="27"/>
      <c r="C12" s="27"/>
      <c r="D12" s="27"/>
      <c r="E12" s="27"/>
      <c r="F12" s="26"/>
      <c r="G12" s="26"/>
      <c r="H12" s="26"/>
      <c r="I12" s="26"/>
      <c r="J12" s="42"/>
      <c r="K12" s="43"/>
      <c r="L12" s="43"/>
      <c r="M12" s="42"/>
      <c r="N12" s="43"/>
      <c r="O12" s="43"/>
      <c r="P12" s="44"/>
      <c r="Q12" s="44"/>
      <c r="R12" s="43"/>
    </row>
    <row r="13" spans="1:23" s="22" customFormat="1" ht="58.5">
      <c r="A13" s="46"/>
      <c r="B13" s="84" t="s">
        <v>103</v>
      </c>
      <c r="C13" s="66" t="s">
        <v>92</v>
      </c>
      <c r="D13" s="66" t="s">
        <v>120</v>
      </c>
      <c r="E13" s="66" t="s">
        <v>121</v>
      </c>
      <c r="F13" s="48" t="s">
        <v>107</v>
      </c>
      <c r="G13" s="67" t="s">
        <v>108</v>
      </c>
      <c r="H13" s="48" t="s">
        <v>109</v>
      </c>
      <c r="I13" s="48" t="s">
        <v>122</v>
      </c>
      <c r="J13" s="48" t="s">
        <v>123</v>
      </c>
      <c r="K13" s="48" t="s">
        <v>124</v>
      </c>
      <c r="L13" s="48" t="s">
        <v>125</v>
      </c>
      <c r="M13" s="48" t="s">
        <v>111</v>
      </c>
      <c r="N13" s="48" t="s">
        <v>112</v>
      </c>
      <c r="O13" s="48" t="s">
        <v>126</v>
      </c>
      <c r="P13" s="48" t="s">
        <v>135</v>
      </c>
      <c r="Q13" s="49" t="s">
        <v>115</v>
      </c>
      <c r="R13" s="49" t="s">
        <v>106</v>
      </c>
    </row>
    <row r="14" spans="1:23" ht="33.6" customHeight="1" thickBot="1">
      <c r="A14" s="26"/>
      <c r="B14" s="50" t="s">
        <v>0</v>
      </c>
      <c r="C14" s="51" t="s">
        <v>67</v>
      </c>
      <c r="D14" s="85" t="s">
        <v>2</v>
      </c>
      <c r="E14" s="51" t="s">
        <v>81</v>
      </c>
      <c r="F14" s="52" t="s">
        <v>6</v>
      </c>
      <c r="G14" s="52" t="s">
        <v>7</v>
      </c>
      <c r="H14" s="52" t="s">
        <v>8</v>
      </c>
      <c r="I14" s="52" t="s">
        <v>3</v>
      </c>
      <c r="J14" s="52" t="s">
        <v>50</v>
      </c>
      <c r="K14" s="52" t="s">
        <v>75</v>
      </c>
      <c r="L14" s="53" t="s">
        <v>2</v>
      </c>
      <c r="M14" s="53" t="s">
        <v>73</v>
      </c>
      <c r="N14" s="53" t="s">
        <v>68</v>
      </c>
      <c r="O14" s="52" t="s">
        <v>119</v>
      </c>
      <c r="P14" s="52" t="s">
        <v>4</v>
      </c>
      <c r="Q14" s="54">
        <v>2000000</v>
      </c>
      <c r="R14" s="54">
        <v>800000</v>
      </c>
    </row>
    <row r="15" spans="1:23" ht="30" customHeight="1" thickTop="1">
      <c r="A15" s="26"/>
      <c r="B15" s="59">
        <v>1</v>
      </c>
      <c r="C15" s="20"/>
      <c r="D15" s="23"/>
      <c r="E15" s="20"/>
      <c r="F15" s="16"/>
      <c r="G15" s="3"/>
      <c r="H15" s="3"/>
      <c r="I15" s="3"/>
      <c r="J15" s="3"/>
      <c r="K15" s="3"/>
      <c r="L15" s="4"/>
      <c r="M15" s="4"/>
      <c r="N15" s="4"/>
      <c r="O15" s="3"/>
      <c r="P15" s="94" t="str">
        <f>IF(O15="","",_xlfn.LET(
_xlpm.a,TRIM(SUBSTITUTE(O15,"　"," ")),
_xlpm.p区,IFERROR(SEARCH("区",_xlpm.a),10^9),
_xlpm.p市,IFERROR(SEARCH("市",_xlpm.a),10^9),
_xlpm.p町,IFERROR(SEARCH("町",_xlpm.a),10^9),
_xlpm.p村,IFERROR(SEARCH("村",_xlpm.a),10^9),
_xlpm.p,MIN(_xlpm.p区,_xlpm.p市,_xlpm.p町,_xlpm.p村),
IF(_xlpm.p=10^9,"不明",IF(_xlpm.p=_xlpm.p区,"特別区","その他"))
))</f>
        <v/>
      </c>
      <c r="Q15" s="15"/>
      <c r="R15" s="19" t="str">
        <f>IF(AND(Q15&gt;=8400000,Q15&lt;&gt;""),S15,IF(AND(L15&gt;=DATE(2025,4,1),L15&lt;=DATE(2026,3,31)),VLOOKUP(C15&amp;J15,Sheet1!$E$11:$F$16,2,0)+VLOOKUP(F15,Sheet1!$B$2:$C$49,2,0),IF(AND(C15="FCV",L15&gt;=DATE(2026,4,1),L15&lt;=DATE(2027,3,31)),VLOOKUP(C15&amp;J15,Sheet1!$K$11:$L$16,2,0),IF(AND(L15&gt;=DATE(2026,4,1),L15&lt;=DATE(2027,3,31)),VLOOKUP(C15&amp;J15,Sheet1!$K$11:$L$16,2,0)+VLOOKUP(F15,Sheet1!$H$2:$I$49,2,0),""))))</f>
        <v/>
      </c>
      <c r="S15" s="26" t="str">
        <f>IF(Q15&gt;=8400000,IF(AND(L15&gt;=DATE(2025,4,1),L15&lt;=DATE(2026,3,31)),VLOOKUP(C15&amp;J15,Sheet1!$E$11:$F$16,2,0)+VLOOKUP(F15,Sheet1!$B$2:$C$49,2,0),IF(AND(C15="FCV",L15&gt;=DATE(2026,4,1),L15&lt;=DATE(2027,3,31)),VLOOKUP(C15&amp;J15,Sheet1!$K$11:$L$16,2,0),IF(AND(L15&gt;=DATE(2026,4,1),L15&lt;=DATE(2027,3,31)),VLOOKUP(C15&amp;J15,Sheet1!$K$11:$L$16,2,0)+VLOOKUP(F15,Sheet1!$H$2:$I$49,5,0),"")))*0.8,"")</f>
        <v/>
      </c>
      <c r="T15" s="26"/>
      <c r="U15" s="26"/>
      <c r="V15" s="26"/>
      <c r="W15" s="26"/>
    </row>
    <row r="16" spans="1:23" ht="30" customHeight="1">
      <c r="A16" s="26"/>
      <c r="B16" s="59">
        <v>2</v>
      </c>
      <c r="C16" s="20"/>
      <c r="D16" s="23"/>
      <c r="E16" s="20"/>
      <c r="F16" s="16"/>
      <c r="G16" s="3"/>
      <c r="H16" s="3"/>
      <c r="I16" s="3"/>
      <c r="J16" s="3"/>
      <c r="K16" s="3"/>
      <c r="L16" s="4"/>
      <c r="M16" s="4"/>
      <c r="N16" s="4"/>
      <c r="O16" s="3"/>
      <c r="P16" s="94" t="str">
        <f t="shared" ref="P16:P64" si="0">IF(O16="","",_xlfn.LET(
_xlpm.a,TRIM(SUBSTITUTE(O16,"　"," ")),
_xlpm.p区,IFERROR(SEARCH("区",_xlpm.a),10^9),
_xlpm.p市,IFERROR(SEARCH("市",_xlpm.a),10^9),
_xlpm.p町,IFERROR(SEARCH("町",_xlpm.a),10^9),
_xlpm.p村,IFERROR(SEARCH("村",_xlpm.a),10^9),
_xlpm.p,MIN(_xlpm.p区,_xlpm.p市,_xlpm.p町,_xlpm.p村),
IF(_xlpm.p=10^9,"不明",IF(_xlpm.p=_xlpm.p区,"特別区","その他"))
))</f>
        <v/>
      </c>
      <c r="Q16" s="15"/>
      <c r="R16" s="19" t="str">
        <f>IF(AND(Q16&gt;=8400000,Q16&lt;&gt;""),S16,IF(AND(L16&gt;=DATE(2025,4,1),L16&lt;=DATE(2026,3,31)),VLOOKUP(C16&amp;J16,Sheet1!$E$11:$F$16,2,0)+VLOOKUP(F16,Sheet1!$B$2:$C$49,2,0),IF(AND(C16="FCV",L16&gt;=DATE(2026,4,1),L16&lt;=DATE(2027,3,31)),VLOOKUP(C16&amp;J16,Sheet1!$K$11:$L$16,2,0),IF(AND(L16&gt;=DATE(2026,4,1),L16&lt;=DATE(2027,3,31)),VLOOKUP(C16&amp;J16,Sheet1!$K$11:$L$16,2,0)+VLOOKUP(F16,Sheet1!$H$2:$I$49,2,0),""))))</f>
        <v/>
      </c>
      <c r="S16" s="26" t="str">
        <f>IF(Q16&gt;=8400000,IF(AND(L16&gt;=DATE(2025,4,1),L16&lt;=DATE(2026,3,31)),VLOOKUP(C16&amp;J16,Sheet1!$E$11:$F$16,2,0)+VLOOKUP(F16,Sheet1!$B$2:$C$49,2,0),IF(AND(C16="FCV",L16&gt;=DATE(2026,4,1),L16&lt;=DATE(2027,3,31)),VLOOKUP(C16&amp;J16,Sheet1!$K$11:$L$16,2,0),IF(AND(L16&gt;=DATE(2026,4,1),L16&lt;=DATE(2027,3,31)),VLOOKUP(C16&amp;J16,Sheet1!$K$11:$L$16,2,0)+VLOOKUP(F16,Sheet1!$H$2:$I$49,5,0),"")))*0.8,"")</f>
        <v/>
      </c>
      <c r="T16" s="26"/>
      <c r="U16" s="26"/>
      <c r="V16" s="26"/>
      <c r="W16" s="26"/>
    </row>
    <row r="17" spans="1:23" ht="30" customHeight="1">
      <c r="A17" s="26"/>
      <c r="B17" s="59">
        <v>3</v>
      </c>
      <c r="C17" s="20"/>
      <c r="D17" s="23"/>
      <c r="E17" s="20"/>
      <c r="F17" s="16"/>
      <c r="G17" s="3"/>
      <c r="H17" s="3"/>
      <c r="I17" s="3"/>
      <c r="J17" s="3"/>
      <c r="K17" s="3"/>
      <c r="L17" s="4"/>
      <c r="M17" s="4"/>
      <c r="N17" s="4"/>
      <c r="O17" s="3"/>
      <c r="P17" s="94" t="str">
        <f t="shared" si="0"/>
        <v/>
      </c>
      <c r="Q17" s="15"/>
      <c r="R17" s="19" t="str">
        <f>IF(AND(Q17&gt;=8400000,Q17&lt;&gt;""),S17,IF(AND(L17&gt;=DATE(2025,4,1),L17&lt;=DATE(2026,3,31)),VLOOKUP(C17&amp;J17,Sheet1!$E$11:$F$16,2,0)+VLOOKUP(F17,Sheet1!$B$2:$C$49,2,0),IF(AND(C17="FCV",L17&gt;=DATE(2026,4,1),L17&lt;=DATE(2027,3,31)),VLOOKUP(C17&amp;J17,Sheet1!$K$11:$L$16,2,0),IF(AND(L17&gt;=DATE(2026,4,1),L17&lt;=DATE(2027,3,31)),VLOOKUP(C17&amp;J17,Sheet1!$K$11:$L$16,2,0)+VLOOKUP(F17,Sheet1!$H$2:$I$49,2,0),""))))</f>
        <v/>
      </c>
      <c r="S17" s="26" t="str">
        <f>IF(Q17&gt;=8400000,IF(AND(L17&gt;=DATE(2025,4,1),L17&lt;=DATE(2026,3,31)),VLOOKUP(C17&amp;J17,Sheet1!$E$11:$F$16,2,0)+VLOOKUP(F17,Sheet1!$B$2:$C$49,2,0),IF(AND(C17="FCV",L17&gt;=DATE(2026,4,1),L17&lt;=DATE(2027,3,31)),VLOOKUP(C17&amp;J17,Sheet1!$K$11:$L$16,2,0),IF(AND(L17&gt;=DATE(2026,4,1),L17&lt;=DATE(2027,3,31)),VLOOKUP(C17&amp;J17,Sheet1!$K$11:$L$16,2,0)+VLOOKUP(F17,Sheet1!$H$2:$I$49,5,0),"")))*0.8,"")</f>
        <v/>
      </c>
      <c r="T17" s="26"/>
      <c r="U17" s="26"/>
      <c r="V17" s="26"/>
      <c r="W17" s="26"/>
    </row>
    <row r="18" spans="1:23" ht="30" customHeight="1">
      <c r="A18" s="26"/>
      <c r="B18" s="59">
        <v>4</v>
      </c>
      <c r="C18" s="20"/>
      <c r="D18" s="23"/>
      <c r="E18" s="20"/>
      <c r="F18" s="16"/>
      <c r="G18" s="3"/>
      <c r="H18" s="3"/>
      <c r="I18" s="3" t="s">
        <v>53</v>
      </c>
      <c r="J18" s="3"/>
      <c r="K18" s="3"/>
      <c r="L18" s="4"/>
      <c r="M18" s="4"/>
      <c r="N18" s="4"/>
      <c r="O18" s="3"/>
      <c r="P18" s="94" t="str">
        <f t="shared" si="0"/>
        <v/>
      </c>
      <c r="Q18" s="15"/>
      <c r="R18" s="19" t="str">
        <f>IF(AND(Q18&gt;=8400000,Q18&lt;&gt;""),S18,IF(AND(L18&gt;=DATE(2025,4,1),L18&lt;=DATE(2026,3,31)),VLOOKUP(C18&amp;J18,Sheet1!$E$11:$F$16,2,0)+VLOOKUP(F18,Sheet1!$B$2:$C$49,2,0),IF(AND(C18="FCV",L18&gt;=DATE(2026,4,1),L18&lt;=DATE(2027,3,31)),VLOOKUP(C18&amp;J18,Sheet1!$K$11:$L$16,2,0),IF(AND(L18&gt;=DATE(2026,4,1),L18&lt;=DATE(2027,3,31)),VLOOKUP(C18&amp;J18,Sheet1!$K$11:$L$16,2,0)+VLOOKUP(F18,Sheet1!$H$2:$I$49,2,0),""))))</f>
        <v/>
      </c>
      <c r="S18" s="26" t="str">
        <f>IF(Q18&gt;=8400000,IF(AND(L18&gt;=DATE(2025,4,1),L18&lt;=DATE(2026,3,31)),VLOOKUP(C18&amp;J18,Sheet1!$E$11:$F$16,2,0)+VLOOKUP(F18,Sheet1!$B$2:$C$49,2,0),IF(AND(C18="FCV",L18&gt;=DATE(2026,4,1),L18&lt;=DATE(2027,3,31)),VLOOKUP(C18&amp;J18,Sheet1!$K$11:$L$16,2,0),IF(AND(L18&gt;=DATE(2026,4,1),L18&lt;=DATE(2027,3,31)),VLOOKUP(C18&amp;J18,Sheet1!$K$11:$L$16,2,0)+VLOOKUP(F18,Sheet1!$H$2:$I$49,5,0),"")))*0.8,"")</f>
        <v/>
      </c>
      <c r="T18" s="26"/>
      <c r="U18" s="26"/>
      <c r="V18" s="26"/>
      <c r="W18" s="26"/>
    </row>
    <row r="19" spans="1:23" ht="30" customHeight="1">
      <c r="A19" s="26"/>
      <c r="B19" s="59">
        <v>5</v>
      </c>
      <c r="C19" s="20"/>
      <c r="D19" s="23"/>
      <c r="E19" s="20"/>
      <c r="F19" s="16"/>
      <c r="G19" s="3"/>
      <c r="H19" s="3"/>
      <c r="I19" s="3"/>
      <c r="J19" s="3"/>
      <c r="K19" s="3"/>
      <c r="L19" s="4"/>
      <c r="M19" s="4"/>
      <c r="N19" s="4"/>
      <c r="O19" s="3"/>
      <c r="P19" s="94" t="str">
        <f t="shared" si="0"/>
        <v/>
      </c>
      <c r="Q19" s="15"/>
      <c r="R19" s="19" t="str">
        <f>IF(AND(Q19&gt;=8400000,Q19&lt;&gt;""),S19,IF(AND(L19&gt;=DATE(2025,4,1),L19&lt;=DATE(2026,3,31)),VLOOKUP(C19&amp;J19,Sheet1!$E$11:$F$16,2,0)+VLOOKUP(F19,Sheet1!$B$2:$C$49,2,0),IF(AND(C19="FCV",L19&gt;=DATE(2026,4,1),L19&lt;=DATE(2027,3,31)),VLOOKUP(C19&amp;J19,Sheet1!$K$11:$L$16,2,0),IF(AND(L19&gt;=DATE(2026,4,1),L19&lt;=DATE(2027,3,31)),VLOOKUP(C19&amp;J19,Sheet1!$K$11:$L$16,2,0)+VLOOKUP(F19,Sheet1!$H$2:$I$49,2,0),""))))</f>
        <v/>
      </c>
      <c r="S19" s="26" t="str">
        <f>IF(Q19&gt;=8400000,IF(AND(L19&gt;=DATE(2025,4,1),L19&lt;=DATE(2026,3,31)),VLOOKUP(C19&amp;J19,Sheet1!$E$11:$F$16,2,0)+VLOOKUP(F19,Sheet1!$B$2:$C$49,2,0),IF(AND(C19="FCV",L19&gt;=DATE(2026,4,1),L19&lt;=DATE(2027,3,31)),VLOOKUP(C19&amp;J19,Sheet1!$K$11:$L$16,2,0),IF(AND(L19&gt;=DATE(2026,4,1),L19&lt;=DATE(2027,3,31)),VLOOKUP(C19&amp;J19,Sheet1!$K$11:$L$16,2,0)+VLOOKUP(F19,Sheet1!$H$2:$I$49,5,0),"")))*0.8,"")</f>
        <v/>
      </c>
      <c r="T19" s="26"/>
      <c r="U19" s="26"/>
      <c r="V19" s="26"/>
      <c r="W19" s="26"/>
    </row>
    <row r="20" spans="1:23" ht="30" customHeight="1">
      <c r="A20" s="26"/>
      <c r="B20" s="59">
        <v>6</v>
      </c>
      <c r="C20" s="20"/>
      <c r="D20" s="23"/>
      <c r="E20" s="20"/>
      <c r="F20" s="16"/>
      <c r="G20" s="3"/>
      <c r="H20" s="3"/>
      <c r="I20" s="3"/>
      <c r="J20" s="3"/>
      <c r="K20" s="3"/>
      <c r="L20" s="4"/>
      <c r="M20" s="4"/>
      <c r="N20" s="4"/>
      <c r="O20" s="3"/>
      <c r="P20" s="94" t="str">
        <f t="shared" si="0"/>
        <v/>
      </c>
      <c r="Q20" s="15"/>
      <c r="R20" s="19" t="str">
        <f>IF(AND(Q20&gt;=8400000,Q20&lt;&gt;""),S20,IF(AND(L20&gt;=DATE(2025,4,1),L20&lt;=DATE(2026,3,31)),VLOOKUP(C20&amp;J20,Sheet1!$E$11:$F$16,2,0)+VLOOKUP(F20,Sheet1!$B$2:$C$49,2,0),IF(AND(C20="FCV",L20&gt;=DATE(2026,4,1),L20&lt;=DATE(2027,3,31)),VLOOKUP(C20&amp;J20,Sheet1!$K$11:$L$16,2,0),IF(AND(L20&gt;=DATE(2026,4,1),L20&lt;=DATE(2027,3,31)),VLOOKUP(C20&amp;J20,Sheet1!$K$11:$L$16,2,0)+VLOOKUP(F20,Sheet1!$H$2:$I$49,2,0),""))))</f>
        <v/>
      </c>
      <c r="S20" s="26" t="str">
        <f>IF(Q20&gt;=8400000,IF(AND(L20&gt;=DATE(2025,4,1),L20&lt;=DATE(2026,3,31)),VLOOKUP(C20&amp;J20,Sheet1!$E$11:$F$16,2,0)+VLOOKUP(F20,Sheet1!$B$2:$C$49,2,0),IF(AND(C20="FCV",L20&gt;=DATE(2026,4,1),L20&lt;=DATE(2027,3,31)),VLOOKUP(C20&amp;J20,Sheet1!$K$11:$L$16,2,0),IF(AND(L20&gt;=DATE(2026,4,1),L20&lt;=DATE(2027,3,31)),VLOOKUP(C20&amp;J20,Sheet1!$K$11:$L$16,2,0)+VLOOKUP(F20,Sheet1!$H$2:$I$49,5,0),"")))*0.8,"")</f>
        <v/>
      </c>
      <c r="T20" s="26"/>
      <c r="U20" s="26"/>
      <c r="V20" s="26"/>
      <c r="W20" s="26"/>
    </row>
    <row r="21" spans="1:23" ht="30" customHeight="1">
      <c r="A21" s="26"/>
      <c r="B21" s="59">
        <v>7</v>
      </c>
      <c r="C21" s="20"/>
      <c r="D21" s="23"/>
      <c r="E21" s="20"/>
      <c r="F21" s="16"/>
      <c r="G21" s="3"/>
      <c r="H21" s="3"/>
      <c r="I21" s="3"/>
      <c r="J21" s="3"/>
      <c r="K21" s="3"/>
      <c r="L21" s="4"/>
      <c r="M21" s="4"/>
      <c r="N21" s="4"/>
      <c r="O21" s="3"/>
      <c r="P21" s="94" t="str">
        <f t="shared" si="0"/>
        <v/>
      </c>
      <c r="Q21" s="15"/>
      <c r="R21" s="19" t="str">
        <f>IF(AND(Q21&gt;=8400000,Q21&lt;&gt;""),S21,IF(AND(L21&gt;=DATE(2025,4,1),L21&lt;=DATE(2026,3,31)),VLOOKUP(C21&amp;J21,Sheet1!$E$11:$F$16,2,0)+VLOOKUP(F21,Sheet1!$B$2:$C$49,2,0),IF(AND(C21="FCV",L21&gt;=DATE(2026,4,1),L21&lt;=DATE(2027,3,31)),VLOOKUP(C21&amp;J21,Sheet1!$K$11:$L$16,2,0),IF(AND(L21&gt;=DATE(2026,4,1),L21&lt;=DATE(2027,3,31)),VLOOKUP(C21&amp;J21,Sheet1!$K$11:$L$16,2,0)+VLOOKUP(F21,Sheet1!$H$2:$I$49,2,0),""))))</f>
        <v/>
      </c>
      <c r="S21" s="26" t="str">
        <f>IF(Q21&gt;=8400000,IF(AND(L21&gt;=DATE(2025,4,1),L21&lt;=DATE(2026,3,31)),VLOOKUP(C21&amp;J21,Sheet1!$E$11:$F$16,2,0)+VLOOKUP(F21,Sheet1!$B$2:$C$49,2,0),IF(AND(C21="FCV",L21&gt;=DATE(2026,4,1),L21&lt;=DATE(2027,3,31)),VLOOKUP(C21&amp;J21,Sheet1!$K$11:$L$16,2,0),IF(AND(L21&gt;=DATE(2026,4,1),L21&lt;=DATE(2027,3,31)),VLOOKUP(C21&amp;J21,Sheet1!$K$11:$L$16,2,0)+VLOOKUP(F21,Sheet1!$H$2:$I$49,5,0),"")))*0.8,"")</f>
        <v/>
      </c>
      <c r="T21" s="26"/>
      <c r="U21" s="26"/>
      <c r="V21" s="26"/>
      <c r="W21" s="26"/>
    </row>
    <row r="22" spans="1:23" ht="30" customHeight="1">
      <c r="A22" s="26"/>
      <c r="B22" s="59">
        <v>8</v>
      </c>
      <c r="C22" s="20"/>
      <c r="D22" s="23"/>
      <c r="E22" s="20"/>
      <c r="F22" s="16"/>
      <c r="G22" s="3"/>
      <c r="H22" s="3"/>
      <c r="I22" s="3"/>
      <c r="J22" s="3"/>
      <c r="K22" s="3"/>
      <c r="L22" s="4"/>
      <c r="M22" s="4"/>
      <c r="N22" s="4"/>
      <c r="O22" s="3"/>
      <c r="P22" s="94" t="str">
        <f t="shared" si="0"/>
        <v/>
      </c>
      <c r="Q22" s="15"/>
      <c r="R22" s="19" t="str">
        <f>IF(AND(Q22&gt;=8400000,Q22&lt;&gt;""),S22,IF(AND(L22&gt;=DATE(2025,4,1),L22&lt;=DATE(2026,3,31)),VLOOKUP(C22&amp;J22,Sheet1!$E$11:$F$16,2,0)+VLOOKUP(F22,Sheet1!$B$2:$C$49,2,0),IF(AND(C22="FCV",L22&gt;=DATE(2026,4,1),L22&lt;=DATE(2027,3,31)),VLOOKUP(C22&amp;J22,Sheet1!$K$11:$L$16,2,0),IF(AND(L22&gt;=DATE(2026,4,1),L22&lt;=DATE(2027,3,31)),VLOOKUP(C22&amp;J22,Sheet1!$K$11:$L$16,2,0)+VLOOKUP(F22,Sheet1!$H$2:$I$49,2,0),""))))</f>
        <v/>
      </c>
      <c r="S22" s="26" t="str">
        <f>IF(Q22&gt;=8400000,IF(AND(L22&gt;=DATE(2025,4,1),L22&lt;=DATE(2026,3,31)),VLOOKUP(C22&amp;J22,Sheet1!$E$11:$F$16,2,0)+VLOOKUP(F22,Sheet1!$B$2:$C$49,2,0),IF(AND(C22="FCV",L22&gt;=DATE(2026,4,1),L22&lt;=DATE(2027,3,31)),VLOOKUP(C22&amp;J22,Sheet1!$K$11:$L$16,2,0),IF(AND(L22&gt;=DATE(2026,4,1),L22&lt;=DATE(2027,3,31)),VLOOKUP(C22&amp;J22,Sheet1!$K$11:$L$16,2,0)+VLOOKUP(F22,Sheet1!$H$2:$I$49,5,0),"")))*0.8,"")</f>
        <v/>
      </c>
      <c r="T22" s="26"/>
      <c r="U22" s="26"/>
      <c r="V22" s="26"/>
      <c r="W22" s="26"/>
    </row>
    <row r="23" spans="1:23" ht="30" customHeight="1">
      <c r="A23" s="26"/>
      <c r="B23" s="59">
        <v>9</v>
      </c>
      <c r="C23" s="20"/>
      <c r="D23" s="23"/>
      <c r="E23" s="20"/>
      <c r="F23" s="16"/>
      <c r="G23" s="3"/>
      <c r="H23" s="3"/>
      <c r="I23" s="3"/>
      <c r="J23" s="3"/>
      <c r="K23" s="3"/>
      <c r="L23" s="4"/>
      <c r="M23" s="4"/>
      <c r="N23" s="4"/>
      <c r="O23" s="3"/>
      <c r="P23" s="94" t="str">
        <f t="shared" si="0"/>
        <v/>
      </c>
      <c r="Q23" s="15"/>
      <c r="R23" s="19" t="str">
        <f>IF(AND(Q23&gt;=8400000,Q23&lt;&gt;""),S23,IF(AND(L23&gt;=DATE(2025,4,1),L23&lt;=DATE(2026,3,31)),VLOOKUP(C23&amp;J23,Sheet1!$E$11:$F$16,2,0)+VLOOKUP(F23,Sheet1!$B$2:$C$49,2,0),IF(AND(C23="FCV",L23&gt;=DATE(2026,4,1),L23&lt;=DATE(2027,3,31)),VLOOKUP(C23&amp;J23,Sheet1!$K$11:$L$16,2,0),IF(AND(L23&gt;=DATE(2026,4,1),L23&lt;=DATE(2027,3,31)),VLOOKUP(C23&amp;J23,Sheet1!$K$11:$L$16,2,0)+VLOOKUP(F23,Sheet1!$H$2:$I$49,2,0),""))))</f>
        <v/>
      </c>
      <c r="S23" s="26" t="str">
        <f>IF(Q23&gt;=8400000,IF(AND(L23&gt;=DATE(2025,4,1),L23&lt;=DATE(2026,3,31)),VLOOKUP(C23&amp;J23,Sheet1!$E$11:$F$16,2,0)+VLOOKUP(F23,Sheet1!$B$2:$C$49,2,0),IF(AND(C23="FCV",L23&gt;=DATE(2026,4,1),L23&lt;=DATE(2027,3,31)),VLOOKUP(C23&amp;J23,Sheet1!$K$11:$L$16,2,0),IF(AND(L23&gt;=DATE(2026,4,1),L23&lt;=DATE(2027,3,31)),VLOOKUP(C23&amp;J23,Sheet1!$K$11:$L$16,2,0)+VLOOKUP(F23,Sheet1!$H$2:$I$49,5,0),"")))*0.8,"")</f>
        <v/>
      </c>
      <c r="T23" s="26"/>
      <c r="U23" s="26"/>
      <c r="V23" s="26"/>
      <c r="W23" s="26"/>
    </row>
    <row r="24" spans="1:23" ht="30" customHeight="1">
      <c r="A24" s="26"/>
      <c r="B24" s="59">
        <v>10</v>
      </c>
      <c r="C24" s="20"/>
      <c r="D24" s="23"/>
      <c r="E24" s="20"/>
      <c r="F24" s="16"/>
      <c r="G24" s="3"/>
      <c r="H24" s="3"/>
      <c r="I24" s="3"/>
      <c r="J24" s="3"/>
      <c r="K24" s="3"/>
      <c r="L24" s="4"/>
      <c r="M24" s="4"/>
      <c r="N24" s="4"/>
      <c r="O24" s="3"/>
      <c r="P24" s="94" t="str">
        <f t="shared" si="0"/>
        <v/>
      </c>
      <c r="Q24" s="15"/>
      <c r="R24" s="19" t="str">
        <f>IF(AND(Q24&gt;=8400000,Q24&lt;&gt;""),S24,IF(AND(L24&gt;=DATE(2025,4,1),L24&lt;=DATE(2026,3,31)),VLOOKUP(C24&amp;J24,Sheet1!$E$11:$F$16,2,0)+VLOOKUP(F24,Sheet1!$B$2:$C$49,2,0),IF(AND(C24="FCV",L24&gt;=DATE(2026,4,1),L24&lt;=DATE(2027,3,31)),VLOOKUP(C24&amp;J24,Sheet1!$K$11:$L$16,2,0),IF(AND(L24&gt;=DATE(2026,4,1),L24&lt;=DATE(2027,3,31)),VLOOKUP(C24&amp;J24,Sheet1!$K$11:$L$16,2,0)+VLOOKUP(F24,Sheet1!$H$2:$I$49,2,0),""))))</f>
        <v/>
      </c>
      <c r="S24" s="26" t="str">
        <f>IF(Q24&gt;=8400000,IF(AND(L24&gt;=DATE(2025,4,1),L24&lt;=DATE(2026,3,31)),VLOOKUP(C24&amp;J24,Sheet1!$E$11:$F$16,2,0)+VLOOKUP(F24,Sheet1!$B$2:$C$49,2,0),IF(AND(C24="FCV",L24&gt;=DATE(2026,4,1),L24&lt;=DATE(2027,3,31)),VLOOKUP(C24&amp;J24,Sheet1!$K$11:$L$16,2,0),IF(AND(L24&gt;=DATE(2026,4,1),L24&lt;=DATE(2027,3,31)),VLOOKUP(C24&amp;J24,Sheet1!$K$11:$L$16,2,0)+VLOOKUP(F24,Sheet1!$H$2:$I$49,5,0),"")))*0.8,"")</f>
        <v/>
      </c>
      <c r="T24" s="26"/>
      <c r="U24" s="26"/>
      <c r="V24" s="26"/>
      <c r="W24" s="26"/>
    </row>
    <row r="25" spans="1:23" ht="30" customHeight="1">
      <c r="A25" s="26"/>
      <c r="B25" s="59">
        <v>11</v>
      </c>
      <c r="C25" s="20"/>
      <c r="D25" s="23"/>
      <c r="E25" s="20"/>
      <c r="F25" s="16"/>
      <c r="G25" s="3"/>
      <c r="H25" s="3"/>
      <c r="I25" s="3"/>
      <c r="J25" s="3"/>
      <c r="K25" s="3"/>
      <c r="L25" s="4"/>
      <c r="M25" s="4"/>
      <c r="N25" s="4"/>
      <c r="O25" s="3"/>
      <c r="P25" s="94" t="str">
        <f t="shared" si="0"/>
        <v/>
      </c>
      <c r="Q25" s="15"/>
      <c r="R25" s="19" t="str">
        <f>IF(AND(Q25&gt;=8400000,Q25&lt;&gt;""),S25,IF(AND(L25&gt;=DATE(2025,4,1),L25&lt;=DATE(2026,3,31)),VLOOKUP(C25&amp;J25,Sheet1!$E$11:$F$16,2,0)+VLOOKUP(F25,Sheet1!$B$2:$C$49,2,0),IF(AND(C25="FCV",L25&gt;=DATE(2026,4,1),L25&lt;=DATE(2027,3,31)),VLOOKUP(C25&amp;J25,Sheet1!$K$11:$L$16,2,0),IF(AND(L25&gt;=DATE(2026,4,1),L25&lt;=DATE(2027,3,31)),VLOOKUP(C25&amp;J25,Sheet1!$K$11:$L$16,2,0)+VLOOKUP(F25,Sheet1!$H$2:$I$49,2,0),""))))</f>
        <v/>
      </c>
      <c r="S25" s="26" t="str">
        <f>IF(Q25&gt;=8400000,IF(AND(L25&gt;=DATE(2025,4,1),L25&lt;=DATE(2026,3,31)),VLOOKUP(C25&amp;J25,Sheet1!$E$11:$F$16,2,0)+VLOOKUP(F25,Sheet1!$B$2:$C$49,2,0),IF(AND(C25="FCV",L25&gt;=DATE(2026,4,1),L25&lt;=DATE(2027,3,31)),VLOOKUP(C25&amp;J25,Sheet1!$K$11:$L$16,2,0),IF(AND(L25&gt;=DATE(2026,4,1),L25&lt;=DATE(2027,3,31)),VLOOKUP(C25&amp;J25,Sheet1!$K$11:$L$16,2,0)+VLOOKUP(F25,Sheet1!$H$2:$I$49,5,0),"")))*0.8,"")</f>
        <v/>
      </c>
      <c r="T25" s="26"/>
      <c r="U25" s="26"/>
      <c r="V25" s="26"/>
      <c r="W25" s="26"/>
    </row>
    <row r="26" spans="1:23" ht="30" customHeight="1">
      <c r="A26" s="26"/>
      <c r="B26" s="59">
        <v>12</v>
      </c>
      <c r="C26" s="20"/>
      <c r="D26" s="23"/>
      <c r="E26" s="20"/>
      <c r="F26" s="16"/>
      <c r="G26" s="3"/>
      <c r="H26" s="3"/>
      <c r="I26" s="3"/>
      <c r="J26" s="3"/>
      <c r="K26" s="3"/>
      <c r="L26" s="4"/>
      <c r="M26" s="4"/>
      <c r="N26" s="4"/>
      <c r="O26" s="3"/>
      <c r="P26" s="94" t="str">
        <f t="shared" si="0"/>
        <v/>
      </c>
      <c r="Q26" s="15"/>
      <c r="R26" s="19" t="str">
        <f>IF(AND(Q26&gt;=8400000,Q26&lt;&gt;""),S26,IF(AND(L26&gt;=DATE(2025,4,1),L26&lt;=DATE(2026,3,31)),VLOOKUP(C26&amp;J26,Sheet1!$E$11:$F$16,2,0)+VLOOKUP(F26,Sheet1!$B$2:$C$49,2,0),IF(AND(C26="FCV",L26&gt;=DATE(2026,4,1),L26&lt;=DATE(2027,3,31)),VLOOKUP(C26&amp;J26,Sheet1!$K$11:$L$16,2,0),IF(AND(L26&gt;=DATE(2026,4,1),L26&lt;=DATE(2027,3,31)),VLOOKUP(C26&amp;J26,Sheet1!$K$11:$L$16,2,0)+VLOOKUP(F26,Sheet1!$H$2:$I$49,2,0),""))))</f>
        <v/>
      </c>
      <c r="S26" s="26" t="str">
        <f>IF(Q26&gt;=8400000,IF(AND(L26&gt;=DATE(2025,4,1),L26&lt;=DATE(2026,3,31)),VLOOKUP(C26&amp;J26,Sheet1!$E$11:$F$16,2,0)+VLOOKUP(F26,Sheet1!$B$2:$C$49,2,0),IF(AND(C26="FCV",L26&gt;=DATE(2026,4,1),L26&lt;=DATE(2027,3,31)),VLOOKUP(C26&amp;J26,Sheet1!$K$11:$L$16,2,0),IF(AND(L26&gt;=DATE(2026,4,1),L26&lt;=DATE(2027,3,31)),VLOOKUP(C26&amp;J26,Sheet1!$K$11:$L$16,2,0)+VLOOKUP(F26,Sheet1!$H$2:$I$49,5,0),"")))*0.8,"")</f>
        <v/>
      </c>
      <c r="T26" s="26"/>
      <c r="U26" s="26"/>
      <c r="V26" s="26"/>
      <c r="W26" s="26"/>
    </row>
    <row r="27" spans="1:23" ht="30" customHeight="1">
      <c r="A27" s="26"/>
      <c r="B27" s="59">
        <v>13</v>
      </c>
      <c r="C27" s="20"/>
      <c r="D27" s="23"/>
      <c r="E27" s="20"/>
      <c r="F27" s="16"/>
      <c r="G27" s="3"/>
      <c r="H27" s="3"/>
      <c r="I27" s="3"/>
      <c r="J27" s="3"/>
      <c r="K27" s="3"/>
      <c r="L27" s="4"/>
      <c r="M27" s="4"/>
      <c r="N27" s="4"/>
      <c r="O27" s="3"/>
      <c r="P27" s="94" t="str">
        <f t="shared" si="0"/>
        <v/>
      </c>
      <c r="Q27" s="15"/>
      <c r="R27" s="19" t="str">
        <f>IF(AND(Q27&gt;=8400000,Q27&lt;&gt;""),S27,IF(AND(L27&gt;=DATE(2025,4,1),L27&lt;=DATE(2026,3,31)),VLOOKUP(C27&amp;J27,Sheet1!$E$11:$F$16,2,0)+VLOOKUP(F27,Sheet1!$B$2:$C$49,2,0),IF(AND(C27="FCV",L27&gt;=DATE(2026,4,1),L27&lt;=DATE(2027,3,31)),VLOOKUP(C27&amp;J27,Sheet1!$K$11:$L$16,2,0),IF(AND(L27&gt;=DATE(2026,4,1),L27&lt;=DATE(2027,3,31)),VLOOKUP(C27&amp;J27,Sheet1!$K$11:$L$16,2,0)+VLOOKUP(F27,Sheet1!$H$2:$I$49,2,0),""))))</f>
        <v/>
      </c>
      <c r="S27" s="26" t="str">
        <f>IF(Q27&gt;=8400000,IF(AND(L27&gt;=DATE(2025,4,1),L27&lt;=DATE(2026,3,31)),VLOOKUP(C27&amp;J27,Sheet1!$E$11:$F$16,2,0)+VLOOKUP(F27,Sheet1!$B$2:$C$49,2,0),IF(AND(C27="FCV",L27&gt;=DATE(2026,4,1),L27&lt;=DATE(2027,3,31)),VLOOKUP(C27&amp;J27,Sheet1!$K$11:$L$16,2,0),IF(AND(L27&gt;=DATE(2026,4,1),L27&lt;=DATE(2027,3,31)),VLOOKUP(C27&amp;J27,Sheet1!$K$11:$L$16,2,0)+VLOOKUP(F27,Sheet1!$H$2:$I$49,5,0),"")))*0.8,"")</f>
        <v/>
      </c>
      <c r="T27" s="26"/>
      <c r="U27" s="26"/>
      <c r="V27" s="26"/>
      <c r="W27" s="26"/>
    </row>
    <row r="28" spans="1:23" ht="30" customHeight="1">
      <c r="A28" s="26"/>
      <c r="B28" s="59">
        <v>14</v>
      </c>
      <c r="C28" s="20"/>
      <c r="D28" s="23"/>
      <c r="E28" s="20"/>
      <c r="F28" s="16"/>
      <c r="G28" s="3"/>
      <c r="H28" s="3"/>
      <c r="I28" s="3"/>
      <c r="J28" s="3"/>
      <c r="K28" s="3"/>
      <c r="L28" s="4"/>
      <c r="M28" s="4"/>
      <c r="N28" s="4"/>
      <c r="O28" s="3"/>
      <c r="P28" s="94" t="str">
        <f t="shared" si="0"/>
        <v/>
      </c>
      <c r="Q28" s="15"/>
      <c r="R28" s="19" t="str">
        <f>IF(AND(Q28&gt;=8400000,Q28&lt;&gt;""),S28,IF(AND(L28&gt;=DATE(2025,4,1),L28&lt;=DATE(2026,3,31)),VLOOKUP(C28&amp;J28,Sheet1!$E$11:$F$16,2,0)+VLOOKUP(F28,Sheet1!$B$2:$C$49,2,0),IF(AND(C28="FCV",L28&gt;=DATE(2026,4,1),L28&lt;=DATE(2027,3,31)),VLOOKUP(C28&amp;J28,Sheet1!$K$11:$L$16,2,0),IF(AND(L28&gt;=DATE(2026,4,1),L28&lt;=DATE(2027,3,31)),VLOOKUP(C28&amp;J28,Sheet1!$K$11:$L$16,2,0)+VLOOKUP(F28,Sheet1!$H$2:$I$49,2,0),""))))</f>
        <v/>
      </c>
      <c r="S28" s="26" t="str">
        <f>IF(Q28&gt;=8400000,IF(AND(L28&gt;=DATE(2025,4,1),L28&lt;=DATE(2026,3,31)),VLOOKUP(C28&amp;J28,Sheet1!$E$11:$F$16,2,0)+VLOOKUP(F28,Sheet1!$B$2:$C$49,2,0),IF(AND(C28="FCV",L28&gt;=DATE(2026,4,1),L28&lt;=DATE(2027,3,31)),VLOOKUP(C28&amp;J28,Sheet1!$K$11:$L$16,2,0),IF(AND(L28&gt;=DATE(2026,4,1),L28&lt;=DATE(2027,3,31)),VLOOKUP(C28&amp;J28,Sheet1!$K$11:$L$16,2,0)+VLOOKUP(F28,Sheet1!$H$2:$I$49,5,0),"")))*0.8,"")</f>
        <v/>
      </c>
      <c r="T28" s="26"/>
      <c r="U28" s="26"/>
      <c r="V28" s="26"/>
      <c r="W28" s="26"/>
    </row>
    <row r="29" spans="1:23" ht="30" customHeight="1">
      <c r="A29" s="26"/>
      <c r="B29" s="59">
        <v>15</v>
      </c>
      <c r="C29" s="20"/>
      <c r="D29" s="23"/>
      <c r="E29" s="20"/>
      <c r="F29" s="16"/>
      <c r="G29" s="3"/>
      <c r="H29" s="3"/>
      <c r="I29" s="3"/>
      <c r="J29" s="3"/>
      <c r="K29" s="3"/>
      <c r="L29" s="4"/>
      <c r="M29" s="4"/>
      <c r="N29" s="4"/>
      <c r="O29" s="3"/>
      <c r="P29" s="94" t="str">
        <f t="shared" si="0"/>
        <v/>
      </c>
      <c r="Q29" s="15"/>
      <c r="R29" s="19" t="str">
        <f>IF(AND(Q29&gt;=8400000,Q29&lt;&gt;""),S29,IF(AND(L29&gt;=DATE(2025,4,1),L29&lt;=DATE(2026,3,31)),VLOOKUP(C29&amp;J29,Sheet1!$E$11:$F$16,2,0)+VLOOKUP(F29,Sheet1!$B$2:$C$49,2,0),IF(AND(C29="FCV",L29&gt;=DATE(2026,4,1),L29&lt;=DATE(2027,3,31)),VLOOKUP(C29&amp;J29,Sheet1!$K$11:$L$16,2,0),IF(AND(L29&gt;=DATE(2026,4,1),L29&lt;=DATE(2027,3,31)),VLOOKUP(C29&amp;J29,Sheet1!$K$11:$L$16,2,0)+VLOOKUP(F29,Sheet1!$H$2:$I$49,2,0),""))))</f>
        <v/>
      </c>
      <c r="S29" s="26" t="str">
        <f>IF(Q29&gt;=8400000,IF(AND(L29&gt;=DATE(2025,4,1),L29&lt;=DATE(2026,3,31)),VLOOKUP(C29&amp;J29,Sheet1!$E$11:$F$16,2,0)+VLOOKUP(F29,Sheet1!$B$2:$C$49,2,0),IF(AND(C29="FCV",L29&gt;=DATE(2026,4,1),L29&lt;=DATE(2027,3,31)),VLOOKUP(C29&amp;J29,Sheet1!$K$11:$L$16,2,0),IF(AND(L29&gt;=DATE(2026,4,1),L29&lt;=DATE(2027,3,31)),VLOOKUP(C29&amp;J29,Sheet1!$K$11:$L$16,2,0)+VLOOKUP(F29,Sheet1!$H$2:$I$49,5,0),"")))*0.8,"")</f>
        <v/>
      </c>
      <c r="T29" s="26"/>
      <c r="U29" s="26"/>
      <c r="V29" s="26"/>
      <c r="W29" s="26"/>
    </row>
    <row r="30" spans="1:23" ht="30" customHeight="1">
      <c r="A30" s="26"/>
      <c r="B30" s="59">
        <v>16</v>
      </c>
      <c r="C30" s="20"/>
      <c r="D30" s="23"/>
      <c r="E30" s="20"/>
      <c r="F30" s="16"/>
      <c r="G30" s="3"/>
      <c r="H30" s="3"/>
      <c r="I30" s="3"/>
      <c r="J30" s="3"/>
      <c r="K30" s="3"/>
      <c r="L30" s="4"/>
      <c r="M30" s="4"/>
      <c r="N30" s="4"/>
      <c r="O30" s="3"/>
      <c r="P30" s="94" t="str">
        <f t="shared" si="0"/>
        <v/>
      </c>
      <c r="Q30" s="15"/>
      <c r="R30" s="19" t="str">
        <f>IF(AND(Q30&gt;=8400000,Q30&lt;&gt;""),S30,IF(AND(L30&gt;=DATE(2025,4,1),L30&lt;=DATE(2026,3,31)),VLOOKUP(C30&amp;J30,Sheet1!$E$11:$F$16,2,0)+VLOOKUP(F30,Sheet1!$B$2:$C$49,2,0),IF(AND(C30="FCV",L30&gt;=DATE(2026,4,1),L30&lt;=DATE(2027,3,31)),VLOOKUP(C30&amp;J30,Sheet1!$K$11:$L$16,2,0),IF(AND(L30&gt;=DATE(2026,4,1),L30&lt;=DATE(2027,3,31)),VLOOKUP(C30&amp;J30,Sheet1!$K$11:$L$16,2,0)+VLOOKUP(F30,Sheet1!$H$2:$I$49,2,0),""))))</f>
        <v/>
      </c>
      <c r="S30" s="26" t="str">
        <f>IF(Q30&gt;=8400000,IF(AND(L30&gt;=DATE(2025,4,1),L30&lt;=DATE(2026,3,31)),VLOOKUP(C30&amp;J30,Sheet1!$E$11:$F$16,2,0)+VLOOKUP(F30,Sheet1!$B$2:$C$49,2,0),IF(AND(C30="FCV",L30&gt;=DATE(2026,4,1),L30&lt;=DATE(2027,3,31)),VLOOKUP(C30&amp;J30,Sheet1!$K$11:$L$16,2,0),IF(AND(L30&gt;=DATE(2026,4,1),L30&lt;=DATE(2027,3,31)),VLOOKUP(C30&amp;J30,Sheet1!$K$11:$L$16,2,0)+VLOOKUP(F30,Sheet1!$H$2:$I$49,5,0),"")))*0.8,"")</f>
        <v/>
      </c>
      <c r="T30" s="26"/>
      <c r="U30" s="26"/>
      <c r="V30" s="26"/>
      <c r="W30" s="26"/>
    </row>
    <row r="31" spans="1:23" ht="30" customHeight="1">
      <c r="A31" s="26"/>
      <c r="B31" s="59">
        <v>17</v>
      </c>
      <c r="C31" s="20"/>
      <c r="D31" s="23"/>
      <c r="E31" s="20"/>
      <c r="F31" s="16"/>
      <c r="G31" s="3"/>
      <c r="H31" s="3"/>
      <c r="I31" s="3"/>
      <c r="J31" s="3"/>
      <c r="K31" s="3"/>
      <c r="L31" s="4"/>
      <c r="M31" s="4"/>
      <c r="N31" s="4"/>
      <c r="O31" s="3"/>
      <c r="P31" s="94" t="str">
        <f t="shared" si="0"/>
        <v/>
      </c>
      <c r="Q31" s="15"/>
      <c r="R31" s="19" t="str">
        <f>IF(AND(Q31&gt;=8400000,Q31&lt;&gt;""),S31,IF(AND(L31&gt;=DATE(2025,4,1),L31&lt;=DATE(2026,3,31)),VLOOKUP(C31&amp;J31,Sheet1!$E$11:$F$16,2,0)+VLOOKUP(F31,Sheet1!$B$2:$C$49,2,0),IF(AND(C31="FCV",L31&gt;=DATE(2026,4,1),L31&lt;=DATE(2027,3,31)),VLOOKUP(C31&amp;J31,Sheet1!$K$11:$L$16,2,0),IF(AND(L31&gt;=DATE(2026,4,1),L31&lt;=DATE(2027,3,31)),VLOOKUP(C31&amp;J31,Sheet1!$K$11:$L$16,2,0)+VLOOKUP(F31,Sheet1!$H$2:$I$49,2,0),""))))</f>
        <v/>
      </c>
      <c r="S31" s="26" t="str">
        <f>IF(Q31&gt;=8400000,IF(AND(L31&gt;=DATE(2025,4,1),L31&lt;=DATE(2026,3,31)),VLOOKUP(C31&amp;J31,Sheet1!$E$11:$F$16,2,0)+VLOOKUP(F31,Sheet1!$B$2:$C$49,2,0),IF(AND(C31="FCV",L31&gt;=DATE(2026,4,1),L31&lt;=DATE(2027,3,31)),VLOOKUP(C31&amp;J31,Sheet1!$K$11:$L$16,2,0),IF(AND(L31&gt;=DATE(2026,4,1),L31&lt;=DATE(2027,3,31)),VLOOKUP(C31&amp;J31,Sheet1!$K$11:$L$16,2,0)+VLOOKUP(F31,Sheet1!$H$2:$I$49,5,0),"")))*0.8,"")</f>
        <v/>
      </c>
      <c r="T31" s="26"/>
      <c r="U31" s="26"/>
      <c r="V31" s="26"/>
      <c r="W31" s="26"/>
    </row>
    <row r="32" spans="1:23" ht="30" customHeight="1">
      <c r="A32" s="26"/>
      <c r="B32" s="59">
        <v>18</v>
      </c>
      <c r="C32" s="20"/>
      <c r="D32" s="23"/>
      <c r="E32" s="20"/>
      <c r="F32" s="16"/>
      <c r="G32" s="3"/>
      <c r="H32" s="3"/>
      <c r="I32" s="3"/>
      <c r="J32" s="3"/>
      <c r="K32" s="3"/>
      <c r="L32" s="4"/>
      <c r="M32" s="4"/>
      <c r="N32" s="4"/>
      <c r="O32" s="3"/>
      <c r="P32" s="94" t="str">
        <f t="shared" si="0"/>
        <v/>
      </c>
      <c r="Q32" s="15"/>
      <c r="R32" s="19" t="str">
        <f>IF(AND(Q32&gt;=8400000,Q32&lt;&gt;""),S32,IF(AND(L32&gt;=DATE(2025,4,1),L32&lt;=DATE(2026,3,31)),VLOOKUP(C32&amp;J32,Sheet1!$E$11:$F$16,2,0)+VLOOKUP(F32,Sheet1!$B$2:$C$49,2,0),IF(AND(C32="FCV",L32&gt;=DATE(2026,4,1),L32&lt;=DATE(2027,3,31)),VLOOKUP(C32&amp;J32,Sheet1!$K$11:$L$16,2,0),IF(AND(L32&gt;=DATE(2026,4,1),L32&lt;=DATE(2027,3,31)),VLOOKUP(C32&amp;J32,Sheet1!$K$11:$L$16,2,0)+VLOOKUP(F32,Sheet1!$H$2:$I$49,2,0),""))))</f>
        <v/>
      </c>
      <c r="S32" s="26" t="str">
        <f>IF(Q32&gt;=8400000,IF(AND(L32&gt;=DATE(2025,4,1),L32&lt;=DATE(2026,3,31)),VLOOKUP(C32&amp;J32,Sheet1!$E$11:$F$16,2,0)+VLOOKUP(F32,Sheet1!$B$2:$C$49,2,0),IF(AND(C32="FCV",L32&gt;=DATE(2026,4,1),L32&lt;=DATE(2027,3,31)),VLOOKUP(C32&amp;J32,Sheet1!$K$11:$L$16,2,0),IF(AND(L32&gt;=DATE(2026,4,1),L32&lt;=DATE(2027,3,31)),VLOOKUP(C32&amp;J32,Sheet1!$K$11:$L$16,2,0)+VLOOKUP(F32,Sheet1!$H$2:$I$49,5,0),"")))*0.8,"")</f>
        <v/>
      </c>
      <c r="T32" s="26"/>
      <c r="U32" s="26"/>
      <c r="V32" s="26"/>
      <c r="W32" s="26"/>
    </row>
    <row r="33" spans="1:23" ht="30" customHeight="1">
      <c r="A33" s="26"/>
      <c r="B33" s="59">
        <v>19</v>
      </c>
      <c r="C33" s="20"/>
      <c r="D33" s="23"/>
      <c r="E33" s="20"/>
      <c r="F33" s="16"/>
      <c r="G33" s="1"/>
      <c r="H33" s="1"/>
      <c r="I33" s="1"/>
      <c r="J33" s="3"/>
      <c r="K33" s="1"/>
      <c r="L33" s="2"/>
      <c r="M33" s="4"/>
      <c r="N33" s="4"/>
      <c r="O33" s="1"/>
      <c r="P33" s="94" t="str">
        <f t="shared" si="0"/>
        <v/>
      </c>
      <c r="Q33" s="15"/>
      <c r="R33" s="19" t="str">
        <f>IF(AND(Q33&gt;=8400000,Q33&lt;&gt;""),S33,IF(AND(L33&gt;=DATE(2025,4,1),L33&lt;=DATE(2026,3,31)),VLOOKUP(C33&amp;J33,Sheet1!$E$11:$F$16,2,0)+VLOOKUP(F33,Sheet1!$B$2:$C$49,2,0),IF(AND(C33="FCV",L33&gt;=DATE(2026,4,1),L33&lt;=DATE(2027,3,31)),VLOOKUP(C33&amp;J33,Sheet1!$K$11:$L$16,2,0),IF(AND(L33&gt;=DATE(2026,4,1),L33&lt;=DATE(2027,3,31)),VLOOKUP(C33&amp;J33,Sheet1!$K$11:$L$16,2,0)+VLOOKUP(F33,Sheet1!$H$2:$I$49,2,0),""))))</f>
        <v/>
      </c>
      <c r="S33" s="26" t="str">
        <f>IF(Q33&gt;=8400000,IF(AND(L33&gt;=DATE(2025,4,1),L33&lt;=DATE(2026,3,31)),VLOOKUP(C33&amp;J33,Sheet1!$E$11:$F$16,2,0)+VLOOKUP(F33,Sheet1!$B$2:$C$49,2,0),IF(AND(C33="FCV",L33&gt;=DATE(2026,4,1),L33&lt;=DATE(2027,3,31)),VLOOKUP(C33&amp;J33,Sheet1!$K$11:$L$16,2,0),IF(AND(L33&gt;=DATE(2026,4,1),L33&lt;=DATE(2027,3,31)),VLOOKUP(C33&amp;J33,Sheet1!$K$11:$L$16,2,0)+VLOOKUP(F33,Sheet1!$H$2:$I$49,5,0),"")))*0.8,"")</f>
        <v/>
      </c>
      <c r="T33" s="26"/>
      <c r="U33" s="26"/>
      <c r="V33" s="26"/>
      <c r="W33" s="26"/>
    </row>
    <row r="34" spans="1:23" ht="30" customHeight="1">
      <c r="A34" s="26"/>
      <c r="B34" s="59">
        <v>20</v>
      </c>
      <c r="C34" s="20"/>
      <c r="D34" s="23"/>
      <c r="E34" s="20"/>
      <c r="F34" s="16"/>
      <c r="G34" s="3"/>
      <c r="H34" s="3"/>
      <c r="I34" s="3"/>
      <c r="J34" s="3"/>
      <c r="K34" s="3"/>
      <c r="L34" s="4"/>
      <c r="M34" s="4"/>
      <c r="N34" s="4"/>
      <c r="O34" s="3"/>
      <c r="P34" s="94" t="str">
        <f t="shared" si="0"/>
        <v/>
      </c>
      <c r="Q34" s="15"/>
      <c r="R34" s="19" t="str">
        <f>IF(AND(Q34&gt;=8400000,Q34&lt;&gt;""),S34,IF(AND(L34&gt;=DATE(2025,4,1),L34&lt;=DATE(2026,3,31)),VLOOKUP(C34&amp;J34,Sheet1!$E$11:$F$16,2,0)+VLOOKUP(F34,Sheet1!$B$2:$C$49,2,0),IF(AND(C34="FCV",L34&gt;=DATE(2026,4,1),L34&lt;=DATE(2027,3,31)),VLOOKUP(C34&amp;J34,Sheet1!$K$11:$L$16,2,0),IF(AND(L34&gt;=DATE(2026,4,1),L34&lt;=DATE(2027,3,31)),VLOOKUP(C34&amp;J34,Sheet1!$K$11:$L$16,2,0)+VLOOKUP(F34,Sheet1!$H$2:$I$49,2,0),""))))</f>
        <v/>
      </c>
      <c r="S34" s="26" t="str">
        <f>IF(Q34&gt;=8400000,IF(AND(L34&gt;=DATE(2025,4,1),L34&lt;=DATE(2026,3,31)),VLOOKUP(C34&amp;J34,Sheet1!$E$11:$F$16,2,0)+VLOOKUP(F34,Sheet1!$B$2:$C$49,2,0),IF(AND(C34="FCV",L34&gt;=DATE(2026,4,1),L34&lt;=DATE(2027,3,31)),VLOOKUP(C34&amp;J34,Sheet1!$K$11:$L$16,2,0),IF(AND(L34&gt;=DATE(2026,4,1),L34&lt;=DATE(2027,3,31)),VLOOKUP(C34&amp;J34,Sheet1!$K$11:$L$16,2,0)+VLOOKUP(F34,Sheet1!$H$2:$I$49,5,0),"")))*0.8,"")</f>
        <v/>
      </c>
      <c r="T34" s="26"/>
      <c r="U34" s="26"/>
      <c r="V34" s="26"/>
      <c r="W34" s="26"/>
    </row>
    <row r="35" spans="1:23" ht="30" customHeight="1">
      <c r="A35" s="26"/>
      <c r="B35" s="59">
        <v>21</v>
      </c>
      <c r="C35" s="20"/>
      <c r="D35" s="23"/>
      <c r="E35" s="20"/>
      <c r="F35" s="16"/>
      <c r="G35" s="3"/>
      <c r="H35" s="3"/>
      <c r="I35" s="3"/>
      <c r="J35" s="3"/>
      <c r="K35" s="3"/>
      <c r="L35" s="4"/>
      <c r="M35" s="4"/>
      <c r="N35" s="4"/>
      <c r="O35" s="3"/>
      <c r="P35" s="94" t="str">
        <f t="shared" si="0"/>
        <v/>
      </c>
      <c r="Q35" s="15"/>
      <c r="R35" s="19" t="str">
        <f>IF(AND(Q35&gt;=8400000,Q35&lt;&gt;""),S35,IF(AND(L35&gt;=DATE(2025,4,1),L35&lt;=DATE(2026,3,31)),VLOOKUP(C35&amp;J35,Sheet1!$E$11:$F$16,2,0)+VLOOKUP(F35,Sheet1!$B$2:$C$49,2,0),IF(AND(C35="FCV",L35&gt;=DATE(2026,4,1),L35&lt;=DATE(2027,3,31)),VLOOKUP(C35&amp;J35,Sheet1!$K$11:$L$16,2,0),IF(AND(L35&gt;=DATE(2026,4,1),L35&lt;=DATE(2027,3,31)),VLOOKUP(C35&amp;J35,Sheet1!$K$11:$L$16,2,0)+VLOOKUP(F35,Sheet1!$H$2:$I$49,2,0),""))))</f>
        <v/>
      </c>
      <c r="S35" s="26" t="str">
        <f>IF(Q35&gt;=8400000,IF(AND(L35&gt;=DATE(2025,4,1),L35&lt;=DATE(2026,3,31)),VLOOKUP(C35&amp;J35,Sheet1!$E$11:$F$16,2,0)+VLOOKUP(F35,Sheet1!$B$2:$C$49,2,0),IF(AND(C35="FCV",L35&gt;=DATE(2026,4,1),L35&lt;=DATE(2027,3,31)),VLOOKUP(C35&amp;J35,Sheet1!$K$11:$L$16,2,0),IF(AND(L35&gt;=DATE(2026,4,1),L35&lt;=DATE(2027,3,31)),VLOOKUP(C35&amp;J35,Sheet1!$K$11:$L$16,2,0)+VLOOKUP(F35,Sheet1!$H$2:$I$49,5,0),"")))*0.8,"")</f>
        <v/>
      </c>
      <c r="T35" s="26"/>
      <c r="U35" s="26"/>
      <c r="V35" s="26"/>
      <c r="W35" s="26"/>
    </row>
    <row r="36" spans="1:23" ht="30" customHeight="1">
      <c r="A36" s="26"/>
      <c r="B36" s="59">
        <v>22</v>
      </c>
      <c r="C36" s="20"/>
      <c r="D36" s="23"/>
      <c r="E36" s="20"/>
      <c r="F36" s="16"/>
      <c r="G36" s="3"/>
      <c r="H36" s="3"/>
      <c r="I36" s="3"/>
      <c r="J36" s="3"/>
      <c r="K36" s="3"/>
      <c r="L36" s="4"/>
      <c r="M36" s="4"/>
      <c r="N36" s="4"/>
      <c r="O36" s="3"/>
      <c r="P36" s="94" t="str">
        <f t="shared" si="0"/>
        <v/>
      </c>
      <c r="Q36" s="15"/>
      <c r="R36" s="19" t="str">
        <f>IF(AND(Q36&gt;=8400000,Q36&lt;&gt;""),S36,IF(AND(L36&gt;=DATE(2025,4,1),L36&lt;=DATE(2026,3,31)),VLOOKUP(C36&amp;J36,Sheet1!$E$11:$F$16,2,0)+VLOOKUP(F36,Sheet1!$B$2:$C$49,2,0),IF(AND(C36="FCV",L36&gt;=DATE(2026,4,1),L36&lt;=DATE(2027,3,31)),VLOOKUP(C36&amp;J36,Sheet1!$K$11:$L$16,2,0),IF(AND(L36&gt;=DATE(2026,4,1),L36&lt;=DATE(2027,3,31)),VLOOKUP(C36&amp;J36,Sheet1!$K$11:$L$16,2,0)+VLOOKUP(F36,Sheet1!$H$2:$I$49,2,0),""))))</f>
        <v/>
      </c>
      <c r="S36" s="26" t="str">
        <f>IF(Q36&gt;=8400000,IF(AND(L36&gt;=DATE(2025,4,1),L36&lt;=DATE(2026,3,31)),VLOOKUP(C36&amp;J36,Sheet1!$E$11:$F$16,2,0)+VLOOKUP(F36,Sheet1!$B$2:$C$49,2,0),IF(AND(C36="FCV",L36&gt;=DATE(2026,4,1),L36&lt;=DATE(2027,3,31)),VLOOKUP(C36&amp;J36,Sheet1!$K$11:$L$16,2,0),IF(AND(L36&gt;=DATE(2026,4,1),L36&lt;=DATE(2027,3,31)),VLOOKUP(C36&amp;J36,Sheet1!$K$11:$L$16,2,0)+VLOOKUP(F36,Sheet1!$H$2:$I$49,5,0),"")))*0.8,"")</f>
        <v/>
      </c>
      <c r="T36" s="26"/>
      <c r="U36" s="26"/>
      <c r="V36" s="26"/>
      <c r="W36" s="26"/>
    </row>
    <row r="37" spans="1:23" ht="30" customHeight="1">
      <c r="A37" s="26"/>
      <c r="B37" s="59">
        <v>23</v>
      </c>
      <c r="C37" s="20"/>
      <c r="D37" s="23"/>
      <c r="E37" s="20"/>
      <c r="F37" s="16"/>
      <c r="G37" s="3"/>
      <c r="H37" s="3"/>
      <c r="I37" s="3"/>
      <c r="J37" s="3"/>
      <c r="K37" s="3"/>
      <c r="L37" s="4"/>
      <c r="M37" s="4"/>
      <c r="N37" s="4"/>
      <c r="O37" s="3"/>
      <c r="P37" s="94" t="str">
        <f t="shared" si="0"/>
        <v/>
      </c>
      <c r="Q37" s="15"/>
      <c r="R37" s="19" t="str">
        <f>IF(AND(Q37&gt;=8400000,Q37&lt;&gt;""),S37,IF(AND(L37&gt;=DATE(2025,4,1),L37&lt;=DATE(2026,3,31)),VLOOKUP(C37&amp;J37,Sheet1!$E$11:$F$16,2,0)+VLOOKUP(F37,Sheet1!$B$2:$C$49,2,0),IF(AND(C37="FCV",L37&gt;=DATE(2026,4,1),L37&lt;=DATE(2027,3,31)),VLOOKUP(C37&amp;J37,Sheet1!$K$11:$L$16,2,0),IF(AND(L37&gt;=DATE(2026,4,1),L37&lt;=DATE(2027,3,31)),VLOOKUP(C37&amp;J37,Sheet1!$K$11:$L$16,2,0)+VLOOKUP(F37,Sheet1!$H$2:$I$49,2,0),""))))</f>
        <v/>
      </c>
      <c r="S37" s="26" t="str">
        <f>IF(Q37&gt;=8400000,IF(AND(L37&gt;=DATE(2025,4,1),L37&lt;=DATE(2026,3,31)),VLOOKUP(C37&amp;J37,Sheet1!$E$11:$F$16,2,0)+VLOOKUP(F37,Sheet1!$B$2:$C$49,2,0),IF(AND(C37="FCV",L37&gt;=DATE(2026,4,1),L37&lt;=DATE(2027,3,31)),VLOOKUP(C37&amp;J37,Sheet1!$K$11:$L$16,2,0),IF(AND(L37&gt;=DATE(2026,4,1),L37&lt;=DATE(2027,3,31)),VLOOKUP(C37&amp;J37,Sheet1!$K$11:$L$16,2,0)+VLOOKUP(F37,Sheet1!$H$2:$I$49,5,0),"")))*0.8,"")</f>
        <v/>
      </c>
      <c r="T37" s="26"/>
      <c r="U37" s="26"/>
      <c r="V37" s="26"/>
      <c r="W37" s="26"/>
    </row>
    <row r="38" spans="1:23" ht="30" customHeight="1">
      <c r="A38" s="26"/>
      <c r="B38" s="59">
        <v>24</v>
      </c>
      <c r="C38" s="20"/>
      <c r="D38" s="23"/>
      <c r="E38" s="20"/>
      <c r="F38" s="16"/>
      <c r="G38" s="3"/>
      <c r="H38" s="3"/>
      <c r="I38" s="3"/>
      <c r="J38" s="3"/>
      <c r="K38" s="3"/>
      <c r="L38" s="4"/>
      <c r="M38" s="4"/>
      <c r="N38" s="4"/>
      <c r="O38" s="3"/>
      <c r="P38" s="94" t="str">
        <f t="shared" si="0"/>
        <v/>
      </c>
      <c r="Q38" s="15"/>
      <c r="R38" s="19" t="str">
        <f>IF(AND(Q38&gt;=8400000,Q38&lt;&gt;""),S38,IF(AND(L38&gt;=DATE(2025,4,1),L38&lt;=DATE(2026,3,31)),VLOOKUP(C38&amp;J38,Sheet1!$E$11:$F$16,2,0)+VLOOKUP(F38,Sheet1!$B$2:$C$49,2,0),IF(AND(C38="FCV",L38&gt;=DATE(2026,4,1),L38&lt;=DATE(2027,3,31)),VLOOKUP(C38&amp;J38,Sheet1!$K$11:$L$16,2,0),IF(AND(L38&gt;=DATE(2026,4,1),L38&lt;=DATE(2027,3,31)),VLOOKUP(C38&amp;J38,Sheet1!$K$11:$L$16,2,0)+VLOOKUP(F38,Sheet1!$H$2:$I$49,2,0),""))))</f>
        <v/>
      </c>
      <c r="S38" s="26" t="str">
        <f>IF(Q38&gt;=8400000,IF(AND(L38&gt;=DATE(2025,4,1),L38&lt;=DATE(2026,3,31)),VLOOKUP(C38&amp;J38,Sheet1!$E$11:$F$16,2,0)+VLOOKUP(F38,Sheet1!$B$2:$C$49,2,0),IF(AND(C38="FCV",L38&gt;=DATE(2026,4,1),L38&lt;=DATE(2027,3,31)),VLOOKUP(C38&amp;J38,Sheet1!$K$11:$L$16,2,0),IF(AND(L38&gt;=DATE(2026,4,1),L38&lt;=DATE(2027,3,31)),VLOOKUP(C38&amp;J38,Sheet1!$K$11:$L$16,2,0)+VLOOKUP(F38,Sheet1!$H$2:$I$49,5,0),"")))*0.8,"")</f>
        <v/>
      </c>
      <c r="T38" s="26"/>
      <c r="U38" s="26"/>
      <c r="V38" s="26"/>
      <c r="W38" s="26"/>
    </row>
    <row r="39" spans="1:23" ht="30" customHeight="1">
      <c r="A39" s="26"/>
      <c r="B39" s="59">
        <v>25</v>
      </c>
      <c r="C39" s="20"/>
      <c r="D39" s="23"/>
      <c r="E39" s="20"/>
      <c r="F39" s="16"/>
      <c r="G39" s="3"/>
      <c r="H39" s="3"/>
      <c r="I39" s="3"/>
      <c r="J39" s="3"/>
      <c r="K39" s="3"/>
      <c r="L39" s="4"/>
      <c r="M39" s="4"/>
      <c r="N39" s="4"/>
      <c r="O39" s="3"/>
      <c r="P39" s="94" t="str">
        <f t="shared" si="0"/>
        <v/>
      </c>
      <c r="Q39" s="15"/>
      <c r="R39" s="19" t="str">
        <f>IF(AND(Q39&gt;=8400000,Q39&lt;&gt;""),S39,IF(AND(L39&gt;=DATE(2025,4,1),L39&lt;=DATE(2026,3,31)),VLOOKUP(C39&amp;J39,Sheet1!$E$11:$F$16,2,0)+VLOOKUP(F39,Sheet1!$B$2:$C$49,2,0),IF(AND(C39="FCV",L39&gt;=DATE(2026,4,1),L39&lt;=DATE(2027,3,31)),VLOOKUP(C39&amp;J39,Sheet1!$K$11:$L$16,2,0),IF(AND(L39&gt;=DATE(2026,4,1),L39&lt;=DATE(2027,3,31)),VLOOKUP(C39&amp;J39,Sheet1!$K$11:$L$16,2,0)+VLOOKUP(F39,Sheet1!$H$2:$I$49,2,0),""))))</f>
        <v/>
      </c>
      <c r="S39" s="26" t="str">
        <f>IF(Q39&gt;=8400000,IF(AND(L39&gt;=DATE(2025,4,1),L39&lt;=DATE(2026,3,31)),VLOOKUP(C39&amp;J39,Sheet1!$E$11:$F$16,2,0)+VLOOKUP(F39,Sheet1!$B$2:$C$49,2,0),IF(AND(C39="FCV",L39&gt;=DATE(2026,4,1),L39&lt;=DATE(2027,3,31)),VLOOKUP(C39&amp;J39,Sheet1!$K$11:$L$16,2,0),IF(AND(L39&gt;=DATE(2026,4,1),L39&lt;=DATE(2027,3,31)),VLOOKUP(C39&amp;J39,Sheet1!$K$11:$L$16,2,0)+VLOOKUP(F39,Sheet1!$H$2:$I$49,5,0),"")))*0.8,"")</f>
        <v/>
      </c>
      <c r="T39" s="26"/>
      <c r="U39" s="26"/>
      <c r="V39" s="26"/>
      <c r="W39" s="26"/>
    </row>
    <row r="40" spans="1:23" ht="30" customHeight="1">
      <c r="A40" s="26"/>
      <c r="B40" s="59">
        <v>26</v>
      </c>
      <c r="C40" s="20"/>
      <c r="D40" s="23"/>
      <c r="E40" s="20"/>
      <c r="F40" s="16"/>
      <c r="G40" s="3"/>
      <c r="H40" s="3"/>
      <c r="I40" s="3"/>
      <c r="J40" s="3"/>
      <c r="K40" s="3"/>
      <c r="L40" s="4"/>
      <c r="M40" s="4"/>
      <c r="N40" s="4"/>
      <c r="O40" s="3"/>
      <c r="P40" s="94" t="str">
        <f t="shared" si="0"/>
        <v/>
      </c>
      <c r="Q40" s="15"/>
      <c r="R40" s="19" t="str">
        <f>IF(AND(Q40&gt;=8400000,Q40&lt;&gt;""),S40,IF(AND(L40&gt;=DATE(2025,4,1),L40&lt;=DATE(2026,3,31)),VLOOKUP(C40&amp;J40,Sheet1!$E$11:$F$16,2,0)+VLOOKUP(F40,Sheet1!$B$2:$C$49,2,0),IF(AND(C40="FCV",L40&gt;=DATE(2026,4,1),L40&lt;=DATE(2027,3,31)),VLOOKUP(C40&amp;J40,Sheet1!$K$11:$L$16,2,0),IF(AND(L40&gt;=DATE(2026,4,1),L40&lt;=DATE(2027,3,31)),VLOOKUP(C40&amp;J40,Sheet1!$K$11:$L$16,2,0)+VLOOKUP(F40,Sheet1!$H$2:$I$49,2,0),""))))</f>
        <v/>
      </c>
      <c r="S40" s="26" t="str">
        <f>IF(Q40&gt;=8400000,IF(AND(L40&gt;=DATE(2025,4,1),L40&lt;=DATE(2026,3,31)),VLOOKUP(C40&amp;J40,Sheet1!$E$11:$F$16,2,0)+VLOOKUP(F40,Sheet1!$B$2:$C$49,2,0),IF(AND(C40="FCV",L40&gt;=DATE(2026,4,1),L40&lt;=DATE(2027,3,31)),VLOOKUP(C40&amp;J40,Sheet1!$K$11:$L$16,2,0),IF(AND(L40&gt;=DATE(2026,4,1),L40&lt;=DATE(2027,3,31)),VLOOKUP(C40&amp;J40,Sheet1!$K$11:$L$16,2,0)+VLOOKUP(F40,Sheet1!$H$2:$I$49,5,0),"")))*0.8,"")</f>
        <v/>
      </c>
      <c r="T40" s="26"/>
      <c r="U40" s="26"/>
      <c r="V40" s="26"/>
      <c r="W40" s="26"/>
    </row>
    <row r="41" spans="1:23" ht="30" customHeight="1">
      <c r="A41" s="26"/>
      <c r="B41" s="59">
        <v>27</v>
      </c>
      <c r="C41" s="20"/>
      <c r="D41" s="23"/>
      <c r="E41" s="20"/>
      <c r="F41" s="16"/>
      <c r="G41" s="3"/>
      <c r="H41" s="3"/>
      <c r="I41" s="3"/>
      <c r="J41" s="3"/>
      <c r="K41" s="3"/>
      <c r="L41" s="4"/>
      <c r="M41" s="4"/>
      <c r="N41" s="4"/>
      <c r="O41" s="3"/>
      <c r="P41" s="94" t="str">
        <f t="shared" si="0"/>
        <v/>
      </c>
      <c r="Q41" s="15"/>
      <c r="R41" s="19" t="str">
        <f>IF(AND(Q41&gt;=8400000,Q41&lt;&gt;""),S41,IF(AND(L41&gt;=DATE(2025,4,1),L41&lt;=DATE(2026,3,31)),VLOOKUP(C41&amp;J41,Sheet1!$E$11:$F$16,2,0)+VLOOKUP(F41,Sheet1!$B$2:$C$49,2,0),IF(AND(C41="FCV",L41&gt;=DATE(2026,4,1),L41&lt;=DATE(2027,3,31)),VLOOKUP(C41&amp;J41,Sheet1!$K$11:$L$16,2,0),IF(AND(L41&gt;=DATE(2026,4,1),L41&lt;=DATE(2027,3,31)),VLOOKUP(C41&amp;J41,Sheet1!$K$11:$L$16,2,0)+VLOOKUP(F41,Sheet1!$H$2:$I$49,2,0),""))))</f>
        <v/>
      </c>
      <c r="S41" s="26" t="str">
        <f>IF(Q41&gt;=8400000,IF(AND(L41&gt;=DATE(2025,4,1),L41&lt;=DATE(2026,3,31)),VLOOKUP(C41&amp;J41,Sheet1!$E$11:$F$16,2,0)+VLOOKUP(F41,Sheet1!$B$2:$C$49,2,0),IF(AND(C41="FCV",L41&gt;=DATE(2026,4,1),L41&lt;=DATE(2027,3,31)),VLOOKUP(C41&amp;J41,Sheet1!$K$11:$L$16,2,0),IF(AND(L41&gt;=DATE(2026,4,1),L41&lt;=DATE(2027,3,31)),VLOOKUP(C41&amp;J41,Sheet1!$K$11:$L$16,2,0)+VLOOKUP(F41,Sheet1!$H$2:$I$49,5,0),"")))*0.8,"")</f>
        <v/>
      </c>
      <c r="T41" s="26"/>
      <c r="U41" s="26"/>
      <c r="V41" s="26"/>
      <c r="W41" s="26"/>
    </row>
    <row r="42" spans="1:23" ht="30" customHeight="1">
      <c r="A42" s="26"/>
      <c r="B42" s="59">
        <v>28</v>
      </c>
      <c r="C42" s="20"/>
      <c r="D42" s="23"/>
      <c r="E42" s="20"/>
      <c r="F42" s="16"/>
      <c r="G42" s="3"/>
      <c r="H42" s="3"/>
      <c r="I42" s="3"/>
      <c r="J42" s="3"/>
      <c r="K42" s="3"/>
      <c r="L42" s="4"/>
      <c r="M42" s="4"/>
      <c r="N42" s="4"/>
      <c r="O42" s="3"/>
      <c r="P42" s="94" t="str">
        <f t="shared" si="0"/>
        <v/>
      </c>
      <c r="Q42" s="15"/>
      <c r="R42" s="19" t="str">
        <f>IF(AND(Q42&gt;=8400000,Q42&lt;&gt;""),S42,IF(AND(L42&gt;=DATE(2025,4,1),L42&lt;=DATE(2026,3,31)),VLOOKUP(C42&amp;J42,Sheet1!$E$11:$F$16,2,0)+VLOOKUP(F42,Sheet1!$B$2:$C$49,2,0),IF(AND(C42="FCV",L42&gt;=DATE(2026,4,1),L42&lt;=DATE(2027,3,31)),VLOOKUP(C42&amp;J42,Sheet1!$K$11:$L$16,2,0),IF(AND(L42&gt;=DATE(2026,4,1),L42&lt;=DATE(2027,3,31)),VLOOKUP(C42&amp;J42,Sheet1!$K$11:$L$16,2,0)+VLOOKUP(F42,Sheet1!$H$2:$I$49,2,0),""))))</f>
        <v/>
      </c>
      <c r="S42" s="26" t="str">
        <f>IF(Q42&gt;=8400000,IF(AND(L42&gt;=DATE(2025,4,1),L42&lt;=DATE(2026,3,31)),VLOOKUP(C42&amp;J42,Sheet1!$E$11:$F$16,2,0)+VLOOKUP(F42,Sheet1!$B$2:$C$49,2,0),IF(AND(C42="FCV",L42&gt;=DATE(2026,4,1),L42&lt;=DATE(2027,3,31)),VLOOKUP(C42&amp;J42,Sheet1!$K$11:$L$16,2,0),IF(AND(L42&gt;=DATE(2026,4,1),L42&lt;=DATE(2027,3,31)),VLOOKUP(C42&amp;J42,Sheet1!$K$11:$L$16,2,0)+VLOOKUP(F42,Sheet1!$H$2:$I$49,5,0),"")))*0.8,"")</f>
        <v/>
      </c>
      <c r="T42" s="26"/>
      <c r="U42" s="26"/>
      <c r="V42" s="26"/>
      <c r="W42" s="26"/>
    </row>
    <row r="43" spans="1:23" ht="30" customHeight="1">
      <c r="A43" s="26"/>
      <c r="B43" s="59">
        <v>29</v>
      </c>
      <c r="C43" s="20"/>
      <c r="D43" s="23"/>
      <c r="E43" s="20"/>
      <c r="F43" s="16"/>
      <c r="G43" s="3"/>
      <c r="H43" s="3"/>
      <c r="I43" s="3"/>
      <c r="J43" s="3"/>
      <c r="K43" s="3"/>
      <c r="L43" s="4"/>
      <c r="M43" s="4"/>
      <c r="N43" s="4"/>
      <c r="O43" s="3"/>
      <c r="P43" s="94" t="str">
        <f t="shared" si="0"/>
        <v/>
      </c>
      <c r="Q43" s="15"/>
      <c r="R43" s="19" t="str">
        <f>IF(AND(Q43&gt;=8400000,Q43&lt;&gt;""),S43,IF(AND(L43&gt;=DATE(2025,4,1),L43&lt;=DATE(2026,3,31)),VLOOKUP(C43&amp;J43,Sheet1!$E$11:$F$16,2,0)+VLOOKUP(F43,Sheet1!$B$2:$C$49,2,0),IF(AND(C43="FCV",L43&gt;=DATE(2026,4,1),L43&lt;=DATE(2027,3,31)),VLOOKUP(C43&amp;J43,Sheet1!$K$11:$L$16,2,0),IF(AND(L43&gt;=DATE(2026,4,1),L43&lt;=DATE(2027,3,31)),VLOOKUP(C43&amp;J43,Sheet1!$K$11:$L$16,2,0)+VLOOKUP(F43,Sheet1!$H$2:$I$49,2,0),""))))</f>
        <v/>
      </c>
      <c r="S43" s="26" t="str">
        <f>IF(Q43&gt;=8400000,IF(AND(L43&gt;=DATE(2025,4,1),L43&lt;=DATE(2026,3,31)),VLOOKUP(C43&amp;J43,Sheet1!$E$11:$F$16,2,0)+VLOOKUP(F43,Sheet1!$B$2:$C$49,2,0),IF(AND(C43="FCV",L43&gt;=DATE(2026,4,1),L43&lt;=DATE(2027,3,31)),VLOOKUP(C43&amp;J43,Sheet1!$K$11:$L$16,2,0),IF(AND(L43&gt;=DATE(2026,4,1),L43&lt;=DATE(2027,3,31)),VLOOKUP(C43&amp;J43,Sheet1!$K$11:$L$16,2,0)+VLOOKUP(F43,Sheet1!$H$2:$I$49,5,0),"")))*0.8,"")</f>
        <v/>
      </c>
      <c r="T43" s="26"/>
      <c r="U43" s="26"/>
      <c r="V43" s="26"/>
      <c r="W43" s="26"/>
    </row>
    <row r="44" spans="1:23" ht="30" customHeight="1">
      <c r="A44" s="26"/>
      <c r="B44" s="59">
        <v>30</v>
      </c>
      <c r="C44" s="20"/>
      <c r="D44" s="23"/>
      <c r="E44" s="20"/>
      <c r="F44" s="16"/>
      <c r="G44" s="3"/>
      <c r="H44" s="3"/>
      <c r="I44" s="3"/>
      <c r="J44" s="3"/>
      <c r="K44" s="3"/>
      <c r="L44" s="4"/>
      <c r="M44" s="4"/>
      <c r="N44" s="4"/>
      <c r="O44" s="3"/>
      <c r="P44" s="94" t="str">
        <f t="shared" si="0"/>
        <v/>
      </c>
      <c r="Q44" s="15"/>
      <c r="R44" s="19" t="str">
        <f>IF(AND(Q44&gt;=8400000,Q44&lt;&gt;""),S44,IF(AND(L44&gt;=DATE(2025,4,1),L44&lt;=DATE(2026,3,31)),VLOOKUP(C44&amp;J44,Sheet1!$E$11:$F$16,2,0)+VLOOKUP(F44,Sheet1!$B$2:$C$49,2,0),IF(AND(C44="FCV",L44&gt;=DATE(2026,4,1),L44&lt;=DATE(2027,3,31)),VLOOKUP(C44&amp;J44,Sheet1!$K$11:$L$16,2,0),IF(AND(L44&gt;=DATE(2026,4,1),L44&lt;=DATE(2027,3,31)),VLOOKUP(C44&amp;J44,Sheet1!$K$11:$L$16,2,0)+VLOOKUP(F44,Sheet1!$H$2:$I$49,2,0),""))))</f>
        <v/>
      </c>
      <c r="S44" s="26" t="str">
        <f>IF(Q44&gt;=8400000,IF(AND(L44&gt;=DATE(2025,4,1),L44&lt;=DATE(2026,3,31)),VLOOKUP(C44&amp;J44,Sheet1!$E$11:$F$16,2,0)+VLOOKUP(F44,Sheet1!$B$2:$C$49,2,0),IF(AND(C44="FCV",L44&gt;=DATE(2026,4,1),L44&lt;=DATE(2027,3,31)),VLOOKUP(C44&amp;J44,Sheet1!$K$11:$L$16,2,0),IF(AND(L44&gt;=DATE(2026,4,1),L44&lt;=DATE(2027,3,31)),VLOOKUP(C44&amp;J44,Sheet1!$K$11:$L$16,2,0)+VLOOKUP(F44,Sheet1!$H$2:$I$49,5,0),"")))*0.8,"")</f>
        <v/>
      </c>
      <c r="T44" s="26"/>
      <c r="U44" s="26"/>
      <c r="V44" s="26"/>
      <c r="W44" s="26"/>
    </row>
    <row r="45" spans="1:23" ht="30" customHeight="1">
      <c r="A45" s="26"/>
      <c r="B45" s="59">
        <v>31</v>
      </c>
      <c r="C45" s="20"/>
      <c r="D45" s="23"/>
      <c r="E45" s="20"/>
      <c r="F45" s="16"/>
      <c r="G45" s="3"/>
      <c r="H45" s="3"/>
      <c r="I45" s="3"/>
      <c r="J45" s="3"/>
      <c r="K45" s="3"/>
      <c r="L45" s="4"/>
      <c r="M45" s="4"/>
      <c r="N45" s="4"/>
      <c r="O45" s="3"/>
      <c r="P45" s="94" t="str">
        <f t="shared" si="0"/>
        <v/>
      </c>
      <c r="Q45" s="15"/>
      <c r="R45" s="19" t="str">
        <f>IF(AND(Q45&gt;=8400000,Q45&lt;&gt;""),S45,IF(AND(L45&gt;=DATE(2025,4,1),L45&lt;=DATE(2026,3,31)),VLOOKUP(C45&amp;J45,Sheet1!$E$11:$F$16,2,0)+VLOOKUP(F45,Sheet1!$B$2:$C$49,2,0),IF(AND(C45="FCV",L45&gt;=DATE(2026,4,1),L45&lt;=DATE(2027,3,31)),VLOOKUP(C45&amp;J45,Sheet1!$K$11:$L$16,2,0),IF(AND(L45&gt;=DATE(2026,4,1),L45&lt;=DATE(2027,3,31)),VLOOKUP(C45&amp;J45,Sheet1!$K$11:$L$16,2,0)+VLOOKUP(F45,Sheet1!$H$2:$I$49,2,0),""))))</f>
        <v/>
      </c>
      <c r="S45" s="26" t="str">
        <f>IF(Q45&gt;=8400000,IF(AND(L45&gt;=DATE(2025,4,1),L45&lt;=DATE(2026,3,31)),VLOOKUP(C45&amp;J45,Sheet1!$E$11:$F$16,2,0)+VLOOKUP(F45,Sheet1!$B$2:$C$49,2,0),IF(AND(C45="FCV",L45&gt;=DATE(2026,4,1),L45&lt;=DATE(2027,3,31)),VLOOKUP(C45&amp;J45,Sheet1!$K$11:$L$16,2,0),IF(AND(L45&gt;=DATE(2026,4,1),L45&lt;=DATE(2027,3,31)),VLOOKUP(C45&amp;J45,Sheet1!$K$11:$L$16,2,0)+VLOOKUP(F45,Sheet1!$H$2:$I$49,5,0),"")))*0.8,"")</f>
        <v/>
      </c>
      <c r="T45" s="26"/>
      <c r="U45" s="26"/>
      <c r="V45" s="26"/>
      <c r="W45" s="26"/>
    </row>
    <row r="46" spans="1:23" ht="30" customHeight="1">
      <c r="A46" s="26"/>
      <c r="B46" s="59">
        <v>32</v>
      </c>
      <c r="C46" s="20"/>
      <c r="D46" s="23"/>
      <c r="E46" s="20"/>
      <c r="F46" s="16"/>
      <c r="G46" s="3"/>
      <c r="H46" s="3"/>
      <c r="I46" s="3"/>
      <c r="J46" s="3"/>
      <c r="K46" s="3"/>
      <c r="L46" s="4"/>
      <c r="M46" s="4"/>
      <c r="N46" s="4"/>
      <c r="O46" s="3"/>
      <c r="P46" s="94" t="str">
        <f t="shared" si="0"/>
        <v/>
      </c>
      <c r="Q46" s="15"/>
      <c r="R46" s="19" t="str">
        <f>IF(AND(Q46&gt;=8400000,Q46&lt;&gt;""),S46,IF(AND(L46&gt;=DATE(2025,4,1),L46&lt;=DATE(2026,3,31)),VLOOKUP(C46&amp;J46,Sheet1!$E$11:$F$16,2,0)+VLOOKUP(F46,Sheet1!$B$2:$C$49,2,0),IF(AND(C46="FCV",L46&gt;=DATE(2026,4,1),L46&lt;=DATE(2027,3,31)),VLOOKUP(C46&amp;J46,Sheet1!$K$11:$L$16,2,0),IF(AND(L46&gt;=DATE(2026,4,1),L46&lt;=DATE(2027,3,31)),VLOOKUP(C46&amp;J46,Sheet1!$K$11:$L$16,2,0)+VLOOKUP(F46,Sheet1!$H$2:$I$49,2,0),""))))</f>
        <v/>
      </c>
      <c r="S46" s="26" t="str">
        <f>IF(Q46&gt;=8400000,IF(AND(L46&gt;=DATE(2025,4,1),L46&lt;=DATE(2026,3,31)),VLOOKUP(C46&amp;J46,Sheet1!$E$11:$F$16,2,0)+VLOOKUP(F46,Sheet1!$B$2:$C$49,2,0),IF(AND(C46="FCV",L46&gt;=DATE(2026,4,1),L46&lt;=DATE(2027,3,31)),VLOOKUP(C46&amp;J46,Sheet1!$K$11:$L$16,2,0),IF(AND(L46&gt;=DATE(2026,4,1),L46&lt;=DATE(2027,3,31)),VLOOKUP(C46&amp;J46,Sheet1!$K$11:$L$16,2,0)+VLOOKUP(F46,Sheet1!$H$2:$I$49,5,0),"")))*0.8,"")</f>
        <v/>
      </c>
      <c r="T46" s="26"/>
      <c r="U46" s="26"/>
      <c r="V46" s="26"/>
      <c r="W46" s="26"/>
    </row>
    <row r="47" spans="1:23" ht="30" customHeight="1">
      <c r="A47" s="26"/>
      <c r="B47" s="59">
        <v>33</v>
      </c>
      <c r="C47" s="20"/>
      <c r="D47" s="23"/>
      <c r="E47" s="20"/>
      <c r="F47" s="16"/>
      <c r="G47" s="3"/>
      <c r="H47" s="3"/>
      <c r="I47" s="3"/>
      <c r="J47" s="3"/>
      <c r="K47" s="3"/>
      <c r="L47" s="4"/>
      <c r="M47" s="4"/>
      <c r="N47" s="4"/>
      <c r="O47" s="3"/>
      <c r="P47" s="94" t="str">
        <f t="shared" si="0"/>
        <v/>
      </c>
      <c r="Q47" s="15"/>
      <c r="R47" s="19" t="str">
        <f>IF(AND(Q47&gt;=8400000,Q47&lt;&gt;""),S47,IF(AND(L47&gt;=DATE(2025,4,1),L47&lt;=DATE(2026,3,31)),VLOOKUP(C47&amp;J47,Sheet1!$E$11:$F$16,2,0)+VLOOKUP(F47,Sheet1!$B$2:$C$49,2,0),IF(AND(C47="FCV",L47&gt;=DATE(2026,4,1),L47&lt;=DATE(2027,3,31)),VLOOKUP(C47&amp;J47,Sheet1!$K$11:$L$16,2,0),IF(AND(L47&gt;=DATE(2026,4,1),L47&lt;=DATE(2027,3,31)),VLOOKUP(C47&amp;J47,Sheet1!$K$11:$L$16,2,0)+VLOOKUP(F47,Sheet1!$H$2:$I$49,2,0),""))))</f>
        <v/>
      </c>
      <c r="S47" s="26" t="str">
        <f>IF(Q47&gt;=8400000,IF(AND(L47&gt;=DATE(2025,4,1),L47&lt;=DATE(2026,3,31)),VLOOKUP(C47&amp;J47,Sheet1!$E$11:$F$16,2,0)+VLOOKUP(F47,Sheet1!$B$2:$C$49,2,0),IF(AND(C47="FCV",L47&gt;=DATE(2026,4,1),L47&lt;=DATE(2027,3,31)),VLOOKUP(C47&amp;J47,Sheet1!$K$11:$L$16,2,0),IF(AND(L47&gt;=DATE(2026,4,1),L47&lt;=DATE(2027,3,31)),VLOOKUP(C47&amp;J47,Sheet1!$K$11:$L$16,2,0)+VLOOKUP(F47,Sheet1!$H$2:$I$49,5,0),"")))*0.8,"")</f>
        <v/>
      </c>
      <c r="T47" s="26"/>
      <c r="U47" s="26"/>
      <c r="V47" s="26"/>
      <c r="W47" s="26"/>
    </row>
    <row r="48" spans="1:23" ht="30" customHeight="1">
      <c r="A48" s="26"/>
      <c r="B48" s="59">
        <v>34</v>
      </c>
      <c r="C48" s="20"/>
      <c r="D48" s="23"/>
      <c r="E48" s="20"/>
      <c r="F48" s="16"/>
      <c r="G48" s="3"/>
      <c r="H48" s="3"/>
      <c r="I48" s="3"/>
      <c r="J48" s="3"/>
      <c r="K48" s="3"/>
      <c r="L48" s="4"/>
      <c r="M48" s="4"/>
      <c r="N48" s="4"/>
      <c r="O48" s="3"/>
      <c r="P48" s="94" t="str">
        <f t="shared" si="0"/>
        <v/>
      </c>
      <c r="Q48" s="15"/>
      <c r="R48" s="19" t="str">
        <f>IF(AND(Q48&gt;=8400000,Q48&lt;&gt;""),S48,IF(AND(L48&gt;=DATE(2025,4,1),L48&lt;=DATE(2026,3,31)),VLOOKUP(C48&amp;J48,Sheet1!$E$11:$F$16,2,0)+VLOOKUP(F48,Sheet1!$B$2:$C$49,2,0),IF(AND(C48="FCV",L48&gt;=DATE(2026,4,1),L48&lt;=DATE(2027,3,31)),VLOOKUP(C48&amp;J48,Sheet1!$K$11:$L$16,2,0),IF(AND(L48&gt;=DATE(2026,4,1),L48&lt;=DATE(2027,3,31)),VLOOKUP(C48&amp;J48,Sheet1!$K$11:$L$16,2,0)+VLOOKUP(F48,Sheet1!$H$2:$I$49,2,0),""))))</f>
        <v/>
      </c>
      <c r="S48" s="26" t="str">
        <f>IF(Q48&gt;=8400000,IF(AND(L48&gt;=DATE(2025,4,1),L48&lt;=DATE(2026,3,31)),VLOOKUP(C48&amp;J48,Sheet1!$E$11:$F$16,2,0)+VLOOKUP(F48,Sheet1!$B$2:$C$49,2,0),IF(AND(C48="FCV",L48&gt;=DATE(2026,4,1),L48&lt;=DATE(2027,3,31)),VLOOKUP(C48&amp;J48,Sheet1!$K$11:$L$16,2,0),IF(AND(L48&gt;=DATE(2026,4,1),L48&lt;=DATE(2027,3,31)),VLOOKUP(C48&amp;J48,Sheet1!$K$11:$L$16,2,0)+VLOOKUP(F48,Sheet1!$H$2:$I$49,5,0),"")))*0.8,"")</f>
        <v/>
      </c>
      <c r="T48" s="26"/>
      <c r="U48" s="26"/>
      <c r="V48" s="26"/>
      <c r="W48" s="26"/>
    </row>
    <row r="49" spans="1:23" ht="30" customHeight="1">
      <c r="A49" s="26"/>
      <c r="B49" s="59">
        <v>35</v>
      </c>
      <c r="C49" s="20"/>
      <c r="D49" s="23"/>
      <c r="E49" s="20"/>
      <c r="F49" s="16"/>
      <c r="G49" s="3"/>
      <c r="H49" s="3"/>
      <c r="I49" s="3"/>
      <c r="J49" s="3"/>
      <c r="K49" s="3"/>
      <c r="L49" s="4"/>
      <c r="M49" s="4"/>
      <c r="N49" s="4"/>
      <c r="O49" s="3"/>
      <c r="P49" s="94" t="str">
        <f t="shared" si="0"/>
        <v/>
      </c>
      <c r="Q49" s="15"/>
      <c r="R49" s="19" t="str">
        <f>IF(AND(Q49&gt;=8400000,Q49&lt;&gt;""),S49,IF(AND(L49&gt;=DATE(2025,4,1),L49&lt;=DATE(2026,3,31)),VLOOKUP(C49&amp;J49,Sheet1!$E$11:$F$16,2,0)+VLOOKUP(F49,Sheet1!$B$2:$C$49,2,0),IF(AND(C49="FCV",L49&gt;=DATE(2026,4,1),L49&lt;=DATE(2027,3,31)),VLOOKUP(C49&amp;J49,Sheet1!$K$11:$L$16,2,0),IF(AND(L49&gt;=DATE(2026,4,1),L49&lt;=DATE(2027,3,31)),VLOOKUP(C49&amp;J49,Sheet1!$K$11:$L$16,2,0)+VLOOKUP(F49,Sheet1!$H$2:$I$49,2,0),""))))</f>
        <v/>
      </c>
      <c r="S49" s="26" t="str">
        <f>IF(Q49&gt;=8400000,IF(AND(L49&gt;=DATE(2025,4,1),L49&lt;=DATE(2026,3,31)),VLOOKUP(C49&amp;J49,Sheet1!$E$11:$F$16,2,0)+VLOOKUP(F49,Sheet1!$B$2:$C$49,2,0),IF(AND(C49="FCV",L49&gt;=DATE(2026,4,1),L49&lt;=DATE(2027,3,31)),VLOOKUP(C49&amp;J49,Sheet1!$K$11:$L$16,2,0),IF(AND(L49&gt;=DATE(2026,4,1),L49&lt;=DATE(2027,3,31)),VLOOKUP(C49&amp;J49,Sheet1!$K$11:$L$16,2,0)+VLOOKUP(F49,Sheet1!$H$2:$I$49,5,0),"")))*0.8,"")</f>
        <v/>
      </c>
      <c r="T49" s="26"/>
      <c r="U49" s="26"/>
      <c r="V49" s="26"/>
      <c r="W49" s="26"/>
    </row>
    <row r="50" spans="1:23" ht="30" customHeight="1">
      <c r="A50" s="26"/>
      <c r="B50" s="59">
        <v>36</v>
      </c>
      <c r="C50" s="20"/>
      <c r="D50" s="23"/>
      <c r="E50" s="20"/>
      <c r="F50" s="16"/>
      <c r="G50" s="3"/>
      <c r="H50" s="3"/>
      <c r="I50" s="3"/>
      <c r="J50" s="3"/>
      <c r="K50" s="3"/>
      <c r="L50" s="4"/>
      <c r="M50" s="4"/>
      <c r="N50" s="4"/>
      <c r="O50" s="3"/>
      <c r="P50" s="94" t="str">
        <f t="shared" si="0"/>
        <v/>
      </c>
      <c r="Q50" s="15"/>
      <c r="R50" s="19" t="str">
        <f>IF(AND(Q50&gt;=8400000,Q50&lt;&gt;""),S50,IF(AND(L50&gt;=DATE(2025,4,1),L50&lt;=DATE(2026,3,31)),VLOOKUP(C50&amp;J50,Sheet1!$E$11:$F$16,2,0)+VLOOKUP(F50,Sheet1!$B$2:$C$49,2,0),IF(AND(C50="FCV",L50&gt;=DATE(2026,4,1),L50&lt;=DATE(2027,3,31)),VLOOKUP(C50&amp;J50,Sheet1!$K$11:$L$16,2,0),IF(AND(L50&gt;=DATE(2026,4,1),L50&lt;=DATE(2027,3,31)),VLOOKUP(C50&amp;J50,Sheet1!$K$11:$L$16,2,0)+VLOOKUP(F50,Sheet1!$H$2:$I$49,2,0),""))))</f>
        <v/>
      </c>
      <c r="S50" s="26" t="str">
        <f>IF(Q50&gt;=8400000,IF(AND(L50&gt;=DATE(2025,4,1),L50&lt;=DATE(2026,3,31)),VLOOKUP(C50&amp;J50,Sheet1!$E$11:$F$16,2,0)+VLOOKUP(F50,Sheet1!$B$2:$C$49,2,0),IF(AND(C50="FCV",L50&gt;=DATE(2026,4,1),L50&lt;=DATE(2027,3,31)),VLOOKUP(C50&amp;J50,Sheet1!$K$11:$L$16,2,0),IF(AND(L50&gt;=DATE(2026,4,1),L50&lt;=DATE(2027,3,31)),VLOOKUP(C50&amp;J50,Sheet1!$K$11:$L$16,2,0)+VLOOKUP(F50,Sheet1!$H$2:$I$49,5,0),"")))*0.8,"")</f>
        <v/>
      </c>
      <c r="T50" s="26"/>
      <c r="U50" s="26"/>
      <c r="V50" s="26"/>
      <c r="W50" s="26"/>
    </row>
    <row r="51" spans="1:23" ht="30" customHeight="1">
      <c r="A51" s="26"/>
      <c r="B51" s="59">
        <v>37</v>
      </c>
      <c r="C51" s="20"/>
      <c r="D51" s="23"/>
      <c r="E51" s="20"/>
      <c r="F51" s="16"/>
      <c r="G51" s="3"/>
      <c r="H51" s="3"/>
      <c r="I51" s="3"/>
      <c r="J51" s="3"/>
      <c r="K51" s="3"/>
      <c r="L51" s="4"/>
      <c r="M51" s="4"/>
      <c r="N51" s="4"/>
      <c r="O51" s="3"/>
      <c r="P51" s="94" t="str">
        <f t="shared" si="0"/>
        <v/>
      </c>
      <c r="Q51" s="15"/>
      <c r="R51" s="19" t="str">
        <f>IF(AND(Q51&gt;=8400000,Q51&lt;&gt;""),S51,IF(AND(L51&gt;=DATE(2025,4,1),L51&lt;=DATE(2026,3,31)),VLOOKUP(C51&amp;J51,Sheet1!$E$11:$F$16,2,0)+VLOOKUP(F51,Sheet1!$B$2:$C$49,2,0),IF(AND(C51="FCV",L51&gt;=DATE(2026,4,1),L51&lt;=DATE(2027,3,31)),VLOOKUP(C51&amp;J51,Sheet1!$K$11:$L$16,2,0),IF(AND(L51&gt;=DATE(2026,4,1),L51&lt;=DATE(2027,3,31)),VLOOKUP(C51&amp;J51,Sheet1!$K$11:$L$16,2,0)+VLOOKUP(F51,Sheet1!$H$2:$I$49,2,0),""))))</f>
        <v/>
      </c>
      <c r="S51" s="26" t="str">
        <f>IF(Q51&gt;=8400000,IF(AND(L51&gt;=DATE(2025,4,1),L51&lt;=DATE(2026,3,31)),VLOOKUP(C51&amp;J51,Sheet1!$E$11:$F$16,2,0)+VLOOKUP(F51,Sheet1!$B$2:$C$49,2,0),IF(AND(C51="FCV",L51&gt;=DATE(2026,4,1),L51&lt;=DATE(2027,3,31)),VLOOKUP(C51&amp;J51,Sheet1!$K$11:$L$16,2,0),IF(AND(L51&gt;=DATE(2026,4,1),L51&lt;=DATE(2027,3,31)),VLOOKUP(C51&amp;J51,Sheet1!$K$11:$L$16,2,0)+VLOOKUP(F51,Sheet1!$H$2:$I$49,5,0),"")))*0.8,"")</f>
        <v/>
      </c>
      <c r="T51" s="26"/>
      <c r="U51" s="26"/>
      <c r="V51" s="26"/>
      <c r="W51" s="26"/>
    </row>
    <row r="52" spans="1:23" ht="30" customHeight="1">
      <c r="A52" s="26"/>
      <c r="B52" s="59">
        <v>38</v>
      </c>
      <c r="C52" s="20"/>
      <c r="D52" s="23"/>
      <c r="E52" s="20"/>
      <c r="F52" s="16"/>
      <c r="G52" s="3"/>
      <c r="H52" s="3"/>
      <c r="I52" s="3"/>
      <c r="J52" s="3"/>
      <c r="K52" s="3"/>
      <c r="L52" s="4"/>
      <c r="M52" s="4"/>
      <c r="N52" s="4"/>
      <c r="O52" s="3"/>
      <c r="P52" s="94" t="str">
        <f t="shared" si="0"/>
        <v/>
      </c>
      <c r="Q52" s="15"/>
      <c r="R52" s="19" t="str">
        <f>IF(AND(Q52&gt;=8400000,Q52&lt;&gt;""),S52,IF(AND(L52&gt;=DATE(2025,4,1),L52&lt;=DATE(2026,3,31)),VLOOKUP(C52&amp;J52,Sheet1!$E$11:$F$16,2,0)+VLOOKUP(F52,Sheet1!$B$2:$C$49,2,0),IF(AND(C52="FCV",L52&gt;=DATE(2026,4,1),L52&lt;=DATE(2027,3,31)),VLOOKUP(C52&amp;J52,Sheet1!$K$11:$L$16,2,0),IF(AND(L52&gt;=DATE(2026,4,1),L52&lt;=DATE(2027,3,31)),VLOOKUP(C52&amp;J52,Sheet1!$K$11:$L$16,2,0)+VLOOKUP(F52,Sheet1!$H$2:$I$49,2,0),""))))</f>
        <v/>
      </c>
      <c r="S52" s="26" t="str">
        <f>IF(Q52&gt;=8400000,IF(AND(L52&gt;=DATE(2025,4,1),L52&lt;=DATE(2026,3,31)),VLOOKUP(C52&amp;J52,Sheet1!$E$11:$F$16,2,0)+VLOOKUP(F52,Sheet1!$B$2:$C$49,2,0),IF(AND(C52="FCV",L52&gt;=DATE(2026,4,1),L52&lt;=DATE(2027,3,31)),VLOOKUP(C52&amp;J52,Sheet1!$K$11:$L$16,2,0),IF(AND(L52&gt;=DATE(2026,4,1),L52&lt;=DATE(2027,3,31)),VLOOKUP(C52&amp;J52,Sheet1!$K$11:$L$16,2,0)+VLOOKUP(F52,Sheet1!$H$2:$I$49,5,0),"")))*0.8,"")</f>
        <v/>
      </c>
      <c r="T52" s="26"/>
      <c r="U52" s="26"/>
      <c r="V52" s="26"/>
      <c r="W52" s="26"/>
    </row>
    <row r="53" spans="1:23" ht="30" customHeight="1">
      <c r="A53" s="26"/>
      <c r="B53" s="59">
        <v>39</v>
      </c>
      <c r="C53" s="20"/>
      <c r="D53" s="23"/>
      <c r="E53" s="20"/>
      <c r="F53" s="16"/>
      <c r="G53" s="3"/>
      <c r="H53" s="3"/>
      <c r="I53" s="3"/>
      <c r="J53" s="3"/>
      <c r="K53" s="3"/>
      <c r="L53" s="4"/>
      <c r="M53" s="4"/>
      <c r="N53" s="4"/>
      <c r="O53" s="3"/>
      <c r="P53" s="94" t="str">
        <f t="shared" si="0"/>
        <v/>
      </c>
      <c r="Q53" s="15"/>
      <c r="R53" s="19" t="str">
        <f>IF(AND(Q53&gt;=8400000,Q53&lt;&gt;""),S53,IF(AND(L53&gt;=DATE(2025,4,1),L53&lt;=DATE(2026,3,31)),VLOOKUP(C53&amp;J53,Sheet1!$E$11:$F$16,2,0)+VLOOKUP(F53,Sheet1!$B$2:$C$49,2,0),IF(AND(C53="FCV",L53&gt;=DATE(2026,4,1),L53&lt;=DATE(2027,3,31)),VLOOKUP(C53&amp;J53,Sheet1!$K$11:$L$16,2,0),IF(AND(L53&gt;=DATE(2026,4,1),L53&lt;=DATE(2027,3,31)),VLOOKUP(C53&amp;J53,Sheet1!$K$11:$L$16,2,0)+VLOOKUP(F53,Sheet1!$H$2:$I$49,2,0),""))))</f>
        <v/>
      </c>
      <c r="S53" s="26" t="str">
        <f>IF(Q53&gt;=8400000,IF(AND(L53&gt;=DATE(2025,4,1),L53&lt;=DATE(2026,3,31)),VLOOKUP(C53&amp;J53,Sheet1!$E$11:$F$16,2,0)+VLOOKUP(F53,Sheet1!$B$2:$C$49,2,0),IF(AND(C53="FCV",L53&gt;=DATE(2026,4,1),L53&lt;=DATE(2027,3,31)),VLOOKUP(C53&amp;J53,Sheet1!$K$11:$L$16,2,0),IF(AND(L53&gt;=DATE(2026,4,1),L53&lt;=DATE(2027,3,31)),VLOOKUP(C53&amp;J53,Sheet1!$K$11:$L$16,2,0)+VLOOKUP(F53,Sheet1!$H$2:$I$49,5,0),"")))*0.8,"")</f>
        <v/>
      </c>
      <c r="T53" s="26"/>
      <c r="U53" s="26"/>
      <c r="V53" s="26"/>
      <c r="W53" s="26"/>
    </row>
    <row r="54" spans="1:23" ht="30" customHeight="1">
      <c r="A54" s="26"/>
      <c r="B54" s="59">
        <v>40</v>
      </c>
      <c r="C54" s="20"/>
      <c r="D54" s="23"/>
      <c r="E54" s="20"/>
      <c r="F54" s="16"/>
      <c r="G54" s="3"/>
      <c r="H54" s="3"/>
      <c r="I54" s="3"/>
      <c r="J54" s="3"/>
      <c r="K54" s="3"/>
      <c r="L54" s="4"/>
      <c r="M54" s="4"/>
      <c r="N54" s="4"/>
      <c r="O54" s="3"/>
      <c r="P54" s="94" t="str">
        <f t="shared" si="0"/>
        <v/>
      </c>
      <c r="Q54" s="15"/>
      <c r="R54" s="19" t="str">
        <f>IF(AND(Q54&gt;=8400000,Q54&lt;&gt;""),S54,IF(AND(L54&gt;=DATE(2025,4,1),L54&lt;=DATE(2026,3,31)),VLOOKUP(C54&amp;J54,Sheet1!$E$11:$F$16,2,0)+VLOOKUP(F54,Sheet1!$B$2:$C$49,2,0),IF(AND(C54="FCV",L54&gt;=DATE(2026,4,1),L54&lt;=DATE(2027,3,31)),VLOOKUP(C54&amp;J54,Sheet1!$K$11:$L$16,2,0),IF(AND(L54&gt;=DATE(2026,4,1),L54&lt;=DATE(2027,3,31)),VLOOKUP(C54&amp;J54,Sheet1!$K$11:$L$16,2,0)+VLOOKUP(F54,Sheet1!$H$2:$I$49,2,0),""))))</f>
        <v/>
      </c>
      <c r="S54" s="26" t="str">
        <f>IF(Q54&gt;=8400000,IF(AND(L54&gt;=DATE(2025,4,1),L54&lt;=DATE(2026,3,31)),VLOOKUP(C54&amp;J54,Sheet1!$E$11:$F$16,2,0)+VLOOKUP(F54,Sheet1!$B$2:$C$49,2,0),IF(AND(C54="FCV",L54&gt;=DATE(2026,4,1),L54&lt;=DATE(2027,3,31)),VLOOKUP(C54&amp;J54,Sheet1!$K$11:$L$16,2,0),IF(AND(L54&gt;=DATE(2026,4,1),L54&lt;=DATE(2027,3,31)),VLOOKUP(C54&amp;J54,Sheet1!$K$11:$L$16,2,0)+VLOOKUP(F54,Sheet1!$H$2:$I$49,5,0),"")))*0.8,"")</f>
        <v/>
      </c>
      <c r="T54" s="26"/>
      <c r="U54" s="26"/>
      <c r="V54" s="26"/>
      <c r="W54" s="26"/>
    </row>
    <row r="55" spans="1:23" ht="30" customHeight="1">
      <c r="A55" s="26"/>
      <c r="B55" s="59">
        <v>41</v>
      </c>
      <c r="C55" s="20"/>
      <c r="D55" s="23"/>
      <c r="E55" s="20"/>
      <c r="F55" s="16"/>
      <c r="G55" s="3"/>
      <c r="H55" s="3"/>
      <c r="I55" s="3"/>
      <c r="J55" s="3"/>
      <c r="K55" s="3"/>
      <c r="L55" s="4"/>
      <c r="M55" s="4"/>
      <c r="N55" s="4"/>
      <c r="O55" s="3"/>
      <c r="P55" s="94" t="str">
        <f t="shared" si="0"/>
        <v/>
      </c>
      <c r="Q55" s="15"/>
      <c r="R55" s="19" t="str">
        <f>IF(AND(Q55&gt;=8400000,Q55&lt;&gt;""),S55,IF(AND(L55&gt;=DATE(2025,4,1),L55&lt;=DATE(2026,3,31)),VLOOKUP(C55&amp;J55,Sheet1!$E$11:$F$16,2,0)+VLOOKUP(F55,Sheet1!$B$2:$C$49,2,0),IF(AND(C55="FCV",L55&gt;=DATE(2026,4,1),L55&lt;=DATE(2027,3,31)),VLOOKUP(C55&amp;J55,Sheet1!$K$11:$L$16,2,0),IF(AND(L55&gt;=DATE(2026,4,1),L55&lt;=DATE(2027,3,31)),VLOOKUP(C55&amp;J55,Sheet1!$K$11:$L$16,2,0)+VLOOKUP(F55,Sheet1!$H$2:$I$49,2,0),""))))</f>
        <v/>
      </c>
      <c r="S55" s="26" t="str">
        <f>IF(Q55&gt;=8400000,IF(AND(L55&gt;=DATE(2025,4,1),L55&lt;=DATE(2026,3,31)),VLOOKUP(C55&amp;J55,Sheet1!$E$11:$F$16,2,0)+VLOOKUP(F55,Sheet1!$B$2:$C$49,2,0),IF(AND(C55="FCV",L55&gt;=DATE(2026,4,1),L55&lt;=DATE(2027,3,31)),VLOOKUP(C55&amp;J55,Sheet1!$K$11:$L$16,2,0),IF(AND(L55&gt;=DATE(2026,4,1),L55&lt;=DATE(2027,3,31)),VLOOKUP(C55&amp;J55,Sheet1!$K$11:$L$16,2,0)+VLOOKUP(F55,Sheet1!$H$2:$I$49,5,0),"")))*0.8,"")</f>
        <v/>
      </c>
      <c r="T55" s="26"/>
      <c r="U55" s="26"/>
      <c r="V55" s="26"/>
      <c r="W55" s="26"/>
    </row>
    <row r="56" spans="1:23" ht="30" customHeight="1">
      <c r="A56" s="26"/>
      <c r="B56" s="59">
        <v>42</v>
      </c>
      <c r="C56" s="20"/>
      <c r="D56" s="23"/>
      <c r="E56" s="20"/>
      <c r="F56" s="16"/>
      <c r="G56" s="3"/>
      <c r="H56" s="3"/>
      <c r="I56" s="3"/>
      <c r="J56" s="3"/>
      <c r="K56" s="3"/>
      <c r="L56" s="4"/>
      <c r="M56" s="4"/>
      <c r="N56" s="4"/>
      <c r="O56" s="3"/>
      <c r="P56" s="94" t="str">
        <f t="shared" si="0"/>
        <v/>
      </c>
      <c r="Q56" s="15"/>
      <c r="R56" s="19" t="str">
        <f>IF(AND(Q56&gt;=8400000,Q56&lt;&gt;""),S56,IF(AND(L56&gt;=DATE(2025,4,1),L56&lt;=DATE(2026,3,31)),VLOOKUP(C56&amp;J56,Sheet1!$E$11:$F$16,2,0)+VLOOKUP(F56,Sheet1!$B$2:$C$49,2,0),IF(AND(C56="FCV",L56&gt;=DATE(2026,4,1),L56&lt;=DATE(2027,3,31)),VLOOKUP(C56&amp;J56,Sheet1!$K$11:$L$16,2,0),IF(AND(L56&gt;=DATE(2026,4,1),L56&lt;=DATE(2027,3,31)),VLOOKUP(C56&amp;J56,Sheet1!$K$11:$L$16,2,0)+VLOOKUP(F56,Sheet1!$H$2:$I$49,2,0),""))))</f>
        <v/>
      </c>
      <c r="S56" s="26" t="str">
        <f>IF(Q56&gt;=8400000,IF(AND(L56&gt;=DATE(2025,4,1),L56&lt;=DATE(2026,3,31)),VLOOKUP(C56&amp;J56,Sheet1!$E$11:$F$16,2,0)+VLOOKUP(F56,Sheet1!$B$2:$C$49,2,0),IF(AND(C56="FCV",L56&gt;=DATE(2026,4,1),L56&lt;=DATE(2027,3,31)),VLOOKUP(C56&amp;J56,Sheet1!$K$11:$L$16,2,0),IF(AND(L56&gt;=DATE(2026,4,1),L56&lt;=DATE(2027,3,31)),VLOOKUP(C56&amp;J56,Sheet1!$K$11:$L$16,2,0)+VLOOKUP(F56,Sheet1!$H$2:$I$49,5,0),"")))*0.8,"")</f>
        <v/>
      </c>
      <c r="T56" s="26"/>
      <c r="U56" s="26"/>
      <c r="V56" s="26"/>
      <c r="W56" s="26"/>
    </row>
    <row r="57" spans="1:23" ht="30" customHeight="1">
      <c r="A57" s="26"/>
      <c r="B57" s="59">
        <v>43</v>
      </c>
      <c r="C57" s="20"/>
      <c r="D57" s="23"/>
      <c r="E57" s="20"/>
      <c r="F57" s="16"/>
      <c r="G57" s="3"/>
      <c r="H57" s="3"/>
      <c r="I57" s="3"/>
      <c r="J57" s="3"/>
      <c r="K57" s="3"/>
      <c r="L57" s="4"/>
      <c r="M57" s="4"/>
      <c r="N57" s="4"/>
      <c r="O57" s="3"/>
      <c r="P57" s="94" t="str">
        <f t="shared" si="0"/>
        <v/>
      </c>
      <c r="Q57" s="15"/>
      <c r="R57" s="19" t="str">
        <f>IF(AND(Q57&gt;=8400000,Q57&lt;&gt;""),S57,IF(AND(L57&gt;=DATE(2025,4,1),L57&lt;=DATE(2026,3,31)),VLOOKUP(C57&amp;J57,Sheet1!$E$11:$F$16,2,0)+VLOOKUP(F57,Sheet1!$B$2:$C$49,2,0),IF(AND(C57="FCV",L57&gt;=DATE(2026,4,1),L57&lt;=DATE(2027,3,31)),VLOOKUP(C57&amp;J57,Sheet1!$K$11:$L$16,2,0),IF(AND(L57&gt;=DATE(2026,4,1),L57&lt;=DATE(2027,3,31)),VLOOKUP(C57&amp;J57,Sheet1!$K$11:$L$16,2,0)+VLOOKUP(F57,Sheet1!$H$2:$I$49,2,0),""))))</f>
        <v/>
      </c>
      <c r="S57" s="26" t="str">
        <f>IF(Q57&gt;=8400000,IF(AND(L57&gt;=DATE(2025,4,1),L57&lt;=DATE(2026,3,31)),VLOOKUP(C57&amp;J57,Sheet1!$E$11:$F$16,2,0)+VLOOKUP(F57,Sheet1!$B$2:$C$49,2,0),IF(AND(C57="FCV",L57&gt;=DATE(2026,4,1),L57&lt;=DATE(2027,3,31)),VLOOKUP(C57&amp;J57,Sheet1!$K$11:$L$16,2,0),IF(AND(L57&gt;=DATE(2026,4,1),L57&lt;=DATE(2027,3,31)),VLOOKUP(C57&amp;J57,Sheet1!$K$11:$L$16,2,0)+VLOOKUP(F57,Sheet1!$H$2:$I$49,5,0),"")))*0.8,"")</f>
        <v/>
      </c>
      <c r="T57" s="26"/>
      <c r="U57" s="26"/>
      <c r="V57" s="26"/>
      <c r="W57" s="26"/>
    </row>
    <row r="58" spans="1:23" ht="30" customHeight="1">
      <c r="A58" s="26"/>
      <c r="B58" s="59">
        <v>44</v>
      </c>
      <c r="C58" s="20"/>
      <c r="D58" s="23"/>
      <c r="E58" s="20"/>
      <c r="F58" s="16"/>
      <c r="G58" s="3"/>
      <c r="H58" s="3"/>
      <c r="I58" s="3"/>
      <c r="J58" s="3"/>
      <c r="K58" s="3"/>
      <c r="L58" s="4"/>
      <c r="M58" s="4"/>
      <c r="N58" s="4"/>
      <c r="O58" s="3"/>
      <c r="P58" s="94" t="str">
        <f t="shared" si="0"/>
        <v/>
      </c>
      <c r="Q58" s="15"/>
      <c r="R58" s="19" t="str">
        <f>IF(AND(Q58&gt;=8400000,Q58&lt;&gt;""),S58,IF(AND(L58&gt;=DATE(2025,4,1),L58&lt;=DATE(2026,3,31)),VLOOKUP(C58&amp;J58,Sheet1!$E$11:$F$16,2,0)+VLOOKUP(F58,Sheet1!$B$2:$C$49,2,0),IF(AND(C58="FCV",L58&gt;=DATE(2026,4,1),L58&lt;=DATE(2027,3,31)),VLOOKUP(C58&amp;J58,Sheet1!$K$11:$L$16,2,0),IF(AND(L58&gt;=DATE(2026,4,1),L58&lt;=DATE(2027,3,31)),VLOOKUP(C58&amp;J58,Sheet1!$K$11:$L$16,2,0)+VLOOKUP(F58,Sheet1!$H$2:$I$49,2,0),""))))</f>
        <v/>
      </c>
      <c r="S58" s="26" t="str">
        <f>IF(Q58&gt;=8400000,IF(AND(L58&gt;=DATE(2025,4,1),L58&lt;=DATE(2026,3,31)),VLOOKUP(C58&amp;J58,Sheet1!$E$11:$F$16,2,0)+VLOOKUP(F58,Sheet1!$B$2:$C$49,2,0),IF(AND(C58="FCV",L58&gt;=DATE(2026,4,1),L58&lt;=DATE(2027,3,31)),VLOOKUP(C58&amp;J58,Sheet1!$K$11:$L$16,2,0),IF(AND(L58&gt;=DATE(2026,4,1),L58&lt;=DATE(2027,3,31)),VLOOKUP(C58&amp;J58,Sheet1!$K$11:$L$16,2,0)+VLOOKUP(F58,Sheet1!$H$2:$I$49,5,0),"")))*0.8,"")</f>
        <v/>
      </c>
      <c r="T58" s="26"/>
      <c r="U58" s="26"/>
      <c r="V58" s="26"/>
      <c r="W58" s="26"/>
    </row>
    <row r="59" spans="1:23" ht="30" customHeight="1">
      <c r="A59" s="26"/>
      <c r="B59" s="59">
        <v>45</v>
      </c>
      <c r="C59" s="20"/>
      <c r="D59" s="23"/>
      <c r="E59" s="20"/>
      <c r="F59" s="16"/>
      <c r="G59" s="3"/>
      <c r="H59" s="3"/>
      <c r="I59" s="3"/>
      <c r="J59" s="3"/>
      <c r="K59" s="3"/>
      <c r="L59" s="4"/>
      <c r="M59" s="4"/>
      <c r="N59" s="4"/>
      <c r="O59" s="3"/>
      <c r="P59" s="94" t="str">
        <f t="shared" si="0"/>
        <v/>
      </c>
      <c r="Q59" s="15"/>
      <c r="R59" s="19" t="str">
        <f>IF(AND(Q59&gt;=8400000,Q59&lt;&gt;""),S59,IF(AND(L59&gt;=DATE(2025,4,1),L59&lt;=DATE(2026,3,31)),VLOOKUP(C59&amp;J59,Sheet1!$E$11:$F$16,2,0)+VLOOKUP(F59,Sheet1!$B$2:$C$49,2,0),IF(AND(C59="FCV",L59&gt;=DATE(2026,4,1),L59&lt;=DATE(2027,3,31)),VLOOKUP(C59&amp;J59,Sheet1!$K$11:$L$16,2,0),IF(AND(L59&gt;=DATE(2026,4,1),L59&lt;=DATE(2027,3,31)),VLOOKUP(C59&amp;J59,Sheet1!$K$11:$L$16,2,0)+VLOOKUP(F59,Sheet1!$H$2:$I$49,2,0),""))))</f>
        <v/>
      </c>
      <c r="S59" s="26" t="str">
        <f>IF(Q59&gt;=8400000,IF(AND(L59&gt;=DATE(2025,4,1),L59&lt;=DATE(2026,3,31)),VLOOKUP(C59&amp;J59,Sheet1!$E$11:$F$16,2,0)+VLOOKUP(F59,Sheet1!$B$2:$C$49,2,0),IF(AND(C59="FCV",L59&gt;=DATE(2026,4,1),L59&lt;=DATE(2027,3,31)),VLOOKUP(C59&amp;J59,Sheet1!$K$11:$L$16,2,0),IF(AND(L59&gt;=DATE(2026,4,1),L59&lt;=DATE(2027,3,31)),VLOOKUP(C59&amp;J59,Sheet1!$K$11:$L$16,2,0)+VLOOKUP(F59,Sheet1!$H$2:$I$49,5,0),"")))*0.8,"")</f>
        <v/>
      </c>
      <c r="T59" s="26"/>
      <c r="U59" s="26"/>
      <c r="V59" s="26"/>
      <c r="W59" s="26"/>
    </row>
    <row r="60" spans="1:23" ht="30" customHeight="1">
      <c r="A60" s="26"/>
      <c r="B60" s="59">
        <v>46</v>
      </c>
      <c r="C60" s="20"/>
      <c r="D60" s="23"/>
      <c r="E60" s="20"/>
      <c r="F60" s="16"/>
      <c r="G60" s="3"/>
      <c r="H60" s="3"/>
      <c r="I60" s="3"/>
      <c r="J60" s="3"/>
      <c r="K60" s="3"/>
      <c r="L60" s="4"/>
      <c r="M60" s="4"/>
      <c r="N60" s="4"/>
      <c r="O60" s="3"/>
      <c r="P60" s="94" t="str">
        <f t="shared" si="0"/>
        <v/>
      </c>
      <c r="Q60" s="15"/>
      <c r="R60" s="19" t="str">
        <f>IF(AND(Q60&gt;=8400000,Q60&lt;&gt;""),S60,IF(AND(L60&gt;=DATE(2025,4,1),L60&lt;=DATE(2026,3,31)),VLOOKUP(C60&amp;J60,Sheet1!$E$11:$F$16,2,0)+VLOOKUP(F60,Sheet1!$B$2:$C$49,2,0),IF(AND(C60="FCV",L60&gt;=DATE(2026,4,1),L60&lt;=DATE(2027,3,31)),VLOOKUP(C60&amp;J60,Sheet1!$K$11:$L$16,2,0),IF(AND(L60&gt;=DATE(2026,4,1),L60&lt;=DATE(2027,3,31)),VLOOKUP(C60&amp;J60,Sheet1!$K$11:$L$16,2,0)+VLOOKUP(F60,Sheet1!$H$2:$I$49,2,0),""))))</f>
        <v/>
      </c>
      <c r="S60" s="26" t="str">
        <f>IF(Q60&gt;=8400000,IF(AND(L60&gt;=DATE(2025,4,1),L60&lt;=DATE(2026,3,31)),VLOOKUP(C60&amp;J60,Sheet1!$E$11:$F$16,2,0)+VLOOKUP(F60,Sheet1!$B$2:$C$49,2,0),IF(AND(C60="FCV",L60&gt;=DATE(2026,4,1),L60&lt;=DATE(2027,3,31)),VLOOKUP(C60&amp;J60,Sheet1!$K$11:$L$16,2,0),IF(AND(L60&gt;=DATE(2026,4,1),L60&lt;=DATE(2027,3,31)),VLOOKUP(C60&amp;J60,Sheet1!$K$11:$L$16,2,0)+VLOOKUP(F60,Sheet1!$H$2:$I$49,5,0),"")))*0.8,"")</f>
        <v/>
      </c>
      <c r="T60" s="26"/>
      <c r="U60" s="26"/>
      <c r="V60" s="26"/>
      <c r="W60" s="26"/>
    </row>
    <row r="61" spans="1:23" ht="30" customHeight="1">
      <c r="A61" s="26"/>
      <c r="B61" s="59">
        <v>47</v>
      </c>
      <c r="C61" s="20"/>
      <c r="D61" s="23"/>
      <c r="E61" s="20"/>
      <c r="F61" s="16"/>
      <c r="G61" s="3"/>
      <c r="H61" s="3"/>
      <c r="I61" s="3"/>
      <c r="J61" s="3"/>
      <c r="K61" s="3"/>
      <c r="L61" s="4"/>
      <c r="M61" s="4"/>
      <c r="N61" s="4"/>
      <c r="O61" s="3"/>
      <c r="P61" s="94" t="str">
        <f t="shared" si="0"/>
        <v/>
      </c>
      <c r="Q61" s="15"/>
      <c r="R61" s="19" t="str">
        <f>IF(AND(Q61&gt;=8400000,Q61&lt;&gt;""),S61,IF(AND(L61&gt;=DATE(2025,4,1),L61&lt;=DATE(2026,3,31)),VLOOKUP(C61&amp;J61,Sheet1!$E$11:$F$16,2,0)+VLOOKUP(F61,Sheet1!$B$2:$C$49,2,0),IF(AND(C61="FCV",L61&gt;=DATE(2026,4,1),L61&lt;=DATE(2027,3,31)),VLOOKUP(C61&amp;J61,Sheet1!$K$11:$L$16,2,0),IF(AND(L61&gt;=DATE(2026,4,1),L61&lt;=DATE(2027,3,31)),VLOOKUP(C61&amp;J61,Sheet1!$K$11:$L$16,2,0)+VLOOKUP(F61,Sheet1!$H$2:$I$49,2,0),""))))</f>
        <v/>
      </c>
      <c r="S61" s="26" t="str">
        <f>IF(Q61&gt;=8400000,IF(AND(L61&gt;=DATE(2025,4,1),L61&lt;=DATE(2026,3,31)),VLOOKUP(C61&amp;J61,Sheet1!$E$11:$F$16,2,0)+VLOOKUP(F61,Sheet1!$B$2:$C$49,2,0),IF(AND(C61="FCV",L61&gt;=DATE(2026,4,1),L61&lt;=DATE(2027,3,31)),VLOOKUP(C61&amp;J61,Sheet1!$K$11:$L$16,2,0),IF(AND(L61&gt;=DATE(2026,4,1),L61&lt;=DATE(2027,3,31)),VLOOKUP(C61&amp;J61,Sheet1!$K$11:$L$16,2,0)+VLOOKUP(F61,Sheet1!$H$2:$I$49,5,0),"")))*0.8,"")</f>
        <v/>
      </c>
      <c r="T61" s="26"/>
      <c r="U61" s="26"/>
      <c r="V61" s="26"/>
      <c r="W61" s="26"/>
    </row>
    <row r="62" spans="1:23" ht="30" customHeight="1">
      <c r="A62" s="26"/>
      <c r="B62" s="59">
        <v>48</v>
      </c>
      <c r="C62" s="20"/>
      <c r="D62" s="23"/>
      <c r="E62" s="20"/>
      <c r="F62" s="16"/>
      <c r="G62" s="1"/>
      <c r="H62" s="1"/>
      <c r="I62" s="1"/>
      <c r="J62" s="3"/>
      <c r="K62" s="1"/>
      <c r="L62" s="2"/>
      <c r="M62" s="4"/>
      <c r="N62" s="4"/>
      <c r="O62" s="1"/>
      <c r="P62" s="94" t="str">
        <f t="shared" si="0"/>
        <v/>
      </c>
      <c r="Q62" s="15"/>
      <c r="R62" s="19" t="str">
        <f>IF(AND(Q62&gt;=8400000,Q62&lt;&gt;""),S62,IF(AND(L62&gt;=DATE(2025,4,1),L62&lt;=DATE(2026,3,31)),VLOOKUP(C62&amp;J62,Sheet1!$E$11:$F$16,2,0)+VLOOKUP(F62,Sheet1!$B$2:$C$49,2,0),IF(AND(C62="FCV",L62&gt;=DATE(2026,4,1),L62&lt;=DATE(2027,3,31)),VLOOKUP(C62&amp;J62,Sheet1!$K$11:$L$16,2,0),IF(AND(L62&gt;=DATE(2026,4,1),L62&lt;=DATE(2027,3,31)),VLOOKUP(C62&amp;J62,Sheet1!$K$11:$L$16,2,0)+VLOOKUP(F62,Sheet1!$H$2:$I$49,2,0),""))))</f>
        <v/>
      </c>
      <c r="S62" s="26" t="str">
        <f>IF(Q62&gt;=8400000,IF(AND(L62&gt;=DATE(2025,4,1),L62&lt;=DATE(2026,3,31)),VLOOKUP(C62&amp;J62,Sheet1!$E$11:$F$16,2,0)+VLOOKUP(F62,Sheet1!$B$2:$C$49,2,0),IF(AND(C62="FCV",L62&gt;=DATE(2026,4,1),L62&lt;=DATE(2027,3,31)),VLOOKUP(C62&amp;J62,Sheet1!$K$11:$L$16,2,0),IF(AND(L62&gt;=DATE(2026,4,1),L62&lt;=DATE(2027,3,31)),VLOOKUP(C62&amp;J62,Sheet1!$K$11:$L$16,2,0)+VLOOKUP(F62,Sheet1!$H$2:$I$49,5,0),"")))*0.8,"")</f>
        <v/>
      </c>
      <c r="T62" s="26"/>
      <c r="U62" s="26"/>
      <c r="V62" s="26"/>
      <c r="W62" s="26"/>
    </row>
    <row r="63" spans="1:23" ht="30" customHeight="1">
      <c r="A63" s="26"/>
      <c r="B63" s="59">
        <v>49</v>
      </c>
      <c r="C63" s="20"/>
      <c r="D63" s="23"/>
      <c r="E63" s="20"/>
      <c r="F63" s="16"/>
      <c r="G63" s="3"/>
      <c r="H63" s="3"/>
      <c r="I63" s="3"/>
      <c r="J63" s="3"/>
      <c r="K63" s="3"/>
      <c r="L63" s="4"/>
      <c r="M63" s="4"/>
      <c r="N63" s="4"/>
      <c r="O63" s="3"/>
      <c r="P63" s="94" t="str">
        <f t="shared" si="0"/>
        <v/>
      </c>
      <c r="Q63" s="15"/>
      <c r="R63" s="19" t="str">
        <f>IF(AND(Q63&gt;=8400000,Q63&lt;&gt;""),S63,IF(AND(L63&gt;=DATE(2025,4,1),L63&lt;=DATE(2026,3,31)),VLOOKUP(C63&amp;J63,Sheet1!$E$11:$F$16,2,0)+VLOOKUP(F63,Sheet1!$B$2:$C$49,2,0),IF(AND(C63="FCV",L63&gt;=DATE(2026,4,1),L63&lt;=DATE(2027,3,31)),VLOOKUP(C63&amp;J63,Sheet1!$K$11:$L$16,2,0),IF(AND(L63&gt;=DATE(2026,4,1),L63&lt;=DATE(2027,3,31)),VLOOKUP(C63&amp;J63,Sheet1!$K$11:$L$16,2,0)+VLOOKUP(F63,Sheet1!$H$2:$I$49,2,0),""))))</f>
        <v/>
      </c>
      <c r="S63" s="26" t="str">
        <f>IF(Q63&gt;=8400000,IF(AND(L63&gt;=DATE(2025,4,1),L63&lt;=DATE(2026,3,31)),VLOOKUP(C63&amp;J63,Sheet1!$E$11:$F$16,2,0)+VLOOKUP(F63,Sheet1!$B$2:$C$49,2,0),IF(AND(C63="FCV",L63&gt;=DATE(2026,4,1),L63&lt;=DATE(2027,3,31)),VLOOKUP(C63&amp;J63,Sheet1!$K$11:$L$16,2,0),IF(AND(L63&gt;=DATE(2026,4,1),L63&lt;=DATE(2027,3,31)),VLOOKUP(C63&amp;J63,Sheet1!$K$11:$L$16,2,0)+VLOOKUP(F63,Sheet1!$H$2:$I$49,5,0),"")))*0.8,"")</f>
        <v/>
      </c>
      <c r="T63" s="26"/>
      <c r="U63" s="26"/>
      <c r="V63" s="26"/>
      <c r="W63" s="26"/>
    </row>
    <row r="64" spans="1:23" ht="30" customHeight="1" thickBot="1">
      <c r="A64" s="26"/>
      <c r="B64" s="59">
        <v>50</v>
      </c>
      <c r="C64" s="20"/>
      <c r="D64" s="23"/>
      <c r="E64" s="20"/>
      <c r="F64" s="16"/>
      <c r="G64" s="5"/>
      <c r="H64" s="5"/>
      <c r="I64" s="5"/>
      <c r="J64" s="5"/>
      <c r="K64" s="5"/>
      <c r="L64" s="6"/>
      <c r="M64" s="4"/>
      <c r="N64" s="4"/>
      <c r="O64" s="87"/>
      <c r="P64" s="94" t="str">
        <f t="shared" si="0"/>
        <v/>
      </c>
      <c r="Q64" s="88"/>
      <c r="R64" s="19" t="str">
        <f>IF(AND(Q64&gt;=8400000,Q64&lt;&gt;""),S64,IF(AND(L64&gt;=DATE(2025,4,1),L64&lt;=DATE(2026,3,31)),VLOOKUP(C64&amp;J64,Sheet1!$E$11:$F$16,2,0)+VLOOKUP(F64,Sheet1!$B$2:$C$49,2,0),IF(AND(C64="FCV",L64&gt;=DATE(2026,4,1),L64&lt;=DATE(2027,3,31)),VLOOKUP(C64&amp;J64,Sheet1!$K$11:$L$16,2,0),IF(AND(L64&gt;=DATE(2026,4,1),L64&lt;=DATE(2027,3,31)),VLOOKUP(C64&amp;J64,Sheet1!$K$11:$L$16,2,0)+VLOOKUP(F64,Sheet1!$H$2:$I$49,2,0),""))))</f>
        <v/>
      </c>
      <c r="S64" s="26" t="str">
        <f>IF(Q64&gt;=8400000,IF(AND(L64&gt;=DATE(2025,4,1),L64&lt;=DATE(2026,3,31)),VLOOKUP(C64&amp;J64,Sheet1!$E$11:$F$16,2,0)+VLOOKUP(F64,Sheet1!$B$2:$C$49,2,0),IF(AND(C64="FCV",L64&gt;=DATE(2026,4,1),L64&lt;=DATE(2027,3,31)),VLOOKUP(C64&amp;J64,Sheet1!$K$11:$L$16,2,0),IF(AND(L64&gt;=DATE(2026,4,1),L64&lt;=DATE(2027,3,31)),VLOOKUP(C64&amp;J64,Sheet1!$K$11:$L$16,2,0)+VLOOKUP(F64,Sheet1!$H$2:$I$49,5,0),"")))*0.8,"")</f>
        <v/>
      </c>
      <c r="T64" s="26"/>
      <c r="U64" s="26"/>
      <c r="V64" s="26"/>
      <c r="W64" s="26"/>
    </row>
    <row r="65" spans="1:23" ht="35.450000000000003" customHeight="1" thickBot="1">
      <c r="A65" s="26"/>
      <c r="B65" s="63"/>
      <c r="C65" s="68"/>
      <c r="D65" s="68"/>
      <c r="E65" s="68"/>
      <c r="F65" s="69"/>
      <c r="G65" s="69"/>
      <c r="H65" s="69"/>
      <c r="I65" s="69"/>
      <c r="J65" s="69"/>
      <c r="K65" s="95"/>
      <c r="L65" s="69"/>
      <c r="M65" s="69"/>
      <c r="N65" s="69"/>
      <c r="O65" s="101" t="s">
        <v>72</v>
      </c>
      <c r="P65" s="102"/>
      <c r="Q65" s="102"/>
      <c r="R65" s="90">
        <f>SUM($R$15:$R$64)</f>
        <v>0</v>
      </c>
      <c r="S65" s="26"/>
      <c r="T65" s="26"/>
      <c r="U65" s="26"/>
      <c r="V65" s="26"/>
      <c r="W65" s="26"/>
    </row>
    <row r="66" spans="1:23" ht="35.25">
      <c r="A66" s="26"/>
      <c r="B66" s="71"/>
      <c r="C66" s="46"/>
      <c r="D66" s="46"/>
      <c r="E66" s="46"/>
      <c r="F66" s="26"/>
      <c r="G66" s="26"/>
      <c r="H66" s="26"/>
      <c r="I66" s="26"/>
      <c r="J66" s="26"/>
      <c r="K66" s="96"/>
      <c r="L66" s="26"/>
      <c r="M66" s="26"/>
      <c r="N66" s="26"/>
      <c r="O66" s="26"/>
      <c r="P66" s="26"/>
      <c r="Q66" s="72"/>
      <c r="R66" s="73"/>
      <c r="S66" s="26"/>
      <c r="T66" s="26"/>
      <c r="U66" s="26"/>
      <c r="V66" s="26"/>
      <c r="W66" s="26"/>
    </row>
    <row r="67" spans="1:23" ht="36" thickBot="1">
      <c r="A67" s="26"/>
      <c r="B67" s="64"/>
      <c r="C67" s="74"/>
      <c r="D67" s="74"/>
      <c r="E67" s="74"/>
      <c r="F67" s="75"/>
      <c r="G67" s="75"/>
      <c r="H67" s="75"/>
      <c r="I67" s="75"/>
      <c r="J67" s="75"/>
      <c r="K67" s="97"/>
      <c r="L67" s="75"/>
      <c r="M67" s="75"/>
      <c r="N67" s="75"/>
      <c r="O67" s="75"/>
      <c r="P67" s="76"/>
      <c r="Q67" s="77"/>
      <c r="R67" s="73"/>
      <c r="S67" s="26"/>
      <c r="T67" s="26"/>
      <c r="U67" s="26"/>
      <c r="V67" s="26"/>
      <c r="W67" s="26"/>
    </row>
  </sheetData>
  <sheetProtection algorithmName="SHA-512" hashValue="EWHoaByOdyUR91JvpO2n6RBr7q4MCd1BJG50YINJw7AuldORx7iwelq696d2z0ZlW7oW5dg/2+OgqeV/bDQeEg==" saltValue="FpkgxSXT8XhAeROU2pbtVg==" spinCount="100000" sheet="1" objects="1" scenarios="1" selectLockedCells="1"/>
  <mergeCells count="3">
    <mergeCell ref="K65:K67"/>
    <mergeCell ref="O65:Q65"/>
    <mergeCell ref="B1:G1"/>
  </mergeCells>
  <phoneticPr fontId="2"/>
  <conditionalFormatting sqref="D15:O64">
    <cfRule type="expression" dxfId="1" priority="1">
      <formula>AND($C15&lt;&gt;"",D15="")</formula>
    </cfRule>
  </conditionalFormatting>
  <conditionalFormatting sqref="Q15:Q64">
    <cfRule type="expression" dxfId="0" priority="2">
      <formula>AND($C15&lt;&gt;"",Q15="")</formula>
    </cfRule>
  </conditionalFormatting>
  <dataValidations count="4">
    <dataValidation type="list" allowBlank="1" showInputMessage="1" showErrorMessage="1" sqref="M14:M64" xr:uid="{5B68C0E5-50F9-4B09-916B-3FCAD19456D1}">
      <formula1>"普通・乗用,小型・乗用,普通・貨物,軽自動車・乗用,軽自動車・貨物"</formula1>
    </dataValidation>
    <dataValidation type="list" allowBlank="1" showInputMessage="1" showErrorMessage="1" sqref="J14:J64" xr:uid="{8DCF88B6-D0BE-40FB-9A41-4D159DE528CC}">
      <formula1>"有,無"</formula1>
    </dataValidation>
    <dataValidation type="list" allowBlank="1" showInputMessage="1" showErrorMessage="1" sqref="C14:C64" xr:uid="{1D91D3F8-9A5D-482B-AAB7-0D3A5BB972F6}">
      <formula1>"EV,PHEV,FCV"</formula1>
    </dataValidation>
    <dataValidation type="list" allowBlank="1" showInputMessage="1" showErrorMessage="1" sqref="N14:N64" xr:uid="{2B5F7843-3EB7-45DA-BECD-58A78B56CEDA}">
      <formula1>"自家用"</formula1>
    </dataValidation>
  </dataValidations>
  <pageMargins left="0.70866141732283472" right="0.70866141732283472" top="0.74803149606299213" bottom="0.74803149606299213" header="0.31496062992125984" footer="0.31496062992125984"/>
  <pageSetup paperSize="9" scale="23" fitToWidth="0" orientation="landscape" r:id="rId1"/>
  <colBreaks count="1" manualBreakCount="1">
    <brk id="19" max="66"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D5959FD-DCB2-49D5-A48E-8DB02C105669}">
          <x14:formula1>
            <xm:f>Sheet1!$B$2:$B$49</xm:f>
          </x14:formula1>
          <xm:sqref>F15:F64</xm:sqref>
        </x14:dataValidation>
        <x14:dataValidation type="list" allowBlank="1" showInputMessage="1" showErrorMessage="1" xr:uid="{B33B1B7C-D1B4-4632-9C48-22C206ADC566}">
          <x14:formula1>
            <xm:f>Sheet1!#REF!</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B503-9988-4403-B519-F0D9511A3B5E}">
  <sheetPr codeName="Sheet4"/>
  <dimension ref="A1:L49"/>
  <sheetViews>
    <sheetView zoomScaleNormal="100" workbookViewId="0">
      <selection activeCell="L25" sqref="L25"/>
    </sheetView>
  </sheetViews>
  <sheetFormatPr defaultColWidth="8.75" defaultRowHeight="18.75"/>
  <cols>
    <col min="1" max="1" width="14.75" style="11" customWidth="1"/>
    <col min="2" max="2" width="21.75" style="11" customWidth="1"/>
    <col min="3" max="3" width="15.5" style="11" customWidth="1"/>
    <col min="4" max="4" width="9.625" style="11" bestFit="1" customWidth="1"/>
    <col min="5" max="5" width="8.75" style="11"/>
    <col min="6" max="6" width="11.625" style="11" bestFit="1" customWidth="1"/>
    <col min="7" max="7" width="8.75" style="11"/>
    <col min="8" max="8" width="25" style="11" customWidth="1"/>
    <col min="9" max="9" width="11.875" style="11" customWidth="1"/>
    <col min="10" max="11" width="8.75" style="11"/>
    <col min="12" max="12" width="11.25" style="11" customWidth="1"/>
    <col min="13" max="16384" width="8.75" style="11"/>
  </cols>
  <sheetData>
    <row r="1" spans="1:12">
      <c r="A1" s="11" t="s">
        <v>64</v>
      </c>
      <c r="C1" s="11" t="s">
        <v>65</v>
      </c>
      <c r="H1" s="11" t="s">
        <v>128</v>
      </c>
      <c r="I1" s="11" t="s">
        <v>65</v>
      </c>
    </row>
    <row r="2" spans="1:12">
      <c r="A2" s="11" t="s">
        <v>52</v>
      </c>
      <c r="B2" s="8" t="s">
        <v>39</v>
      </c>
      <c r="C2" s="14">
        <v>300000</v>
      </c>
      <c r="H2" s="8" t="s">
        <v>39</v>
      </c>
      <c r="I2" s="14">
        <v>200000</v>
      </c>
    </row>
    <row r="3" spans="1:12">
      <c r="B3" s="8" t="s">
        <v>17</v>
      </c>
      <c r="C3" s="14">
        <v>100000</v>
      </c>
      <c r="H3" s="8" t="s">
        <v>17</v>
      </c>
      <c r="I3" s="14">
        <v>100000</v>
      </c>
    </row>
    <row r="4" spans="1:12">
      <c r="B4" s="8" t="s">
        <v>18</v>
      </c>
      <c r="C4" s="14">
        <v>350000</v>
      </c>
      <c r="H4" s="8" t="s">
        <v>18</v>
      </c>
      <c r="I4" s="14">
        <v>350000</v>
      </c>
    </row>
    <row r="5" spans="1:12">
      <c r="B5" s="8" t="s">
        <v>38</v>
      </c>
      <c r="C5" s="14">
        <v>200000</v>
      </c>
      <c r="H5" s="8" t="s">
        <v>38</v>
      </c>
      <c r="I5" s="14">
        <v>200000</v>
      </c>
    </row>
    <row r="6" spans="1:12">
      <c r="B6" s="8" t="s">
        <v>37</v>
      </c>
      <c r="C6" s="14">
        <v>350000</v>
      </c>
      <c r="H6" s="8" t="s">
        <v>37</v>
      </c>
      <c r="I6" s="14">
        <v>350000</v>
      </c>
    </row>
    <row r="7" spans="1:12">
      <c r="B7" s="8" t="s">
        <v>36</v>
      </c>
      <c r="C7" s="14">
        <v>300000</v>
      </c>
      <c r="H7" s="8" t="s">
        <v>36</v>
      </c>
      <c r="I7" s="14">
        <v>300000</v>
      </c>
    </row>
    <row r="8" spans="1:12">
      <c r="B8" s="8" t="s">
        <v>35</v>
      </c>
      <c r="C8" s="14">
        <v>350000</v>
      </c>
      <c r="H8" s="8" t="s">
        <v>35</v>
      </c>
      <c r="I8" s="14">
        <v>400000</v>
      </c>
    </row>
    <row r="9" spans="1:12">
      <c r="B9" s="8" t="s">
        <v>6</v>
      </c>
      <c r="C9" s="14">
        <v>400000</v>
      </c>
      <c r="H9" s="8" t="s">
        <v>6</v>
      </c>
      <c r="I9" s="14">
        <v>400000</v>
      </c>
    </row>
    <row r="10" spans="1:12">
      <c r="B10" s="8" t="s">
        <v>34</v>
      </c>
      <c r="C10" s="14">
        <v>150000</v>
      </c>
      <c r="H10" s="8" t="s">
        <v>34</v>
      </c>
      <c r="I10" s="14">
        <v>300000</v>
      </c>
    </row>
    <row r="11" spans="1:12">
      <c r="B11" s="8" t="s">
        <v>33</v>
      </c>
      <c r="C11" s="14">
        <v>250000</v>
      </c>
      <c r="E11" s="11" t="s">
        <v>58</v>
      </c>
      <c r="F11" s="14">
        <v>500000</v>
      </c>
      <c r="H11" s="8" t="s">
        <v>33</v>
      </c>
      <c r="I11" s="14">
        <v>100000</v>
      </c>
      <c r="K11" s="11" t="s">
        <v>58</v>
      </c>
      <c r="L11" s="14">
        <v>500000</v>
      </c>
    </row>
    <row r="12" spans="1:12">
      <c r="B12" s="8" t="s">
        <v>32</v>
      </c>
      <c r="C12" s="14">
        <v>50000</v>
      </c>
      <c r="E12" s="11" t="s">
        <v>59</v>
      </c>
      <c r="F12" s="14">
        <v>400000</v>
      </c>
      <c r="H12" s="8" t="s">
        <v>32</v>
      </c>
      <c r="I12" s="14">
        <v>100000</v>
      </c>
      <c r="K12" s="11" t="s">
        <v>59</v>
      </c>
      <c r="L12" s="14">
        <v>400000</v>
      </c>
    </row>
    <row r="13" spans="1:12">
      <c r="B13" s="8" t="s">
        <v>31</v>
      </c>
      <c r="C13" s="14">
        <v>300000</v>
      </c>
      <c r="E13" s="11" t="s">
        <v>60</v>
      </c>
      <c r="F13" s="14">
        <v>500000</v>
      </c>
      <c r="H13" s="8" t="s">
        <v>31</v>
      </c>
      <c r="I13" s="14">
        <v>200000</v>
      </c>
      <c r="K13" s="11" t="s">
        <v>60</v>
      </c>
      <c r="L13" s="14">
        <v>500000</v>
      </c>
    </row>
    <row r="14" spans="1:12">
      <c r="B14" s="8" t="s">
        <v>30</v>
      </c>
      <c r="C14" s="14">
        <v>350000</v>
      </c>
      <c r="E14" s="11" t="s">
        <v>61</v>
      </c>
      <c r="F14" s="14">
        <v>400000</v>
      </c>
      <c r="H14" s="8" t="s">
        <v>30</v>
      </c>
      <c r="I14" s="14">
        <v>350000</v>
      </c>
      <c r="K14" s="11" t="s">
        <v>61</v>
      </c>
      <c r="L14" s="14">
        <v>400000</v>
      </c>
    </row>
    <row r="15" spans="1:12">
      <c r="B15" s="8" t="s">
        <v>29</v>
      </c>
      <c r="C15" s="14">
        <v>100000</v>
      </c>
      <c r="E15" s="11" t="s">
        <v>62</v>
      </c>
      <c r="F15" s="14">
        <v>2150000</v>
      </c>
      <c r="H15" s="8" t="s">
        <v>29</v>
      </c>
      <c r="I15" s="14">
        <v>100000</v>
      </c>
      <c r="K15" s="11" t="s">
        <v>62</v>
      </c>
      <c r="L15" s="14">
        <v>2150000</v>
      </c>
    </row>
    <row r="16" spans="1:12">
      <c r="B16" s="8" t="s">
        <v>28</v>
      </c>
      <c r="C16" s="14">
        <v>100000</v>
      </c>
      <c r="E16" s="11" t="s">
        <v>63</v>
      </c>
      <c r="F16" s="14">
        <v>2050000</v>
      </c>
      <c r="H16" s="8" t="s">
        <v>28</v>
      </c>
      <c r="I16" s="14">
        <v>200000</v>
      </c>
      <c r="K16" s="11" t="s">
        <v>63</v>
      </c>
      <c r="L16" s="14">
        <v>2050000</v>
      </c>
    </row>
    <row r="17" spans="2:9">
      <c r="B17" s="8" t="s">
        <v>27</v>
      </c>
      <c r="C17" s="14">
        <v>300000</v>
      </c>
      <c r="H17" s="8" t="s">
        <v>27</v>
      </c>
      <c r="I17" s="14">
        <v>400000</v>
      </c>
    </row>
    <row r="18" spans="2:9">
      <c r="B18" s="8" t="s">
        <v>26</v>
      </c>
      <c r="C18" s="14">
        <v>300000</v>
      </c>
      <c r="H18" s="8" t="s">
        <v>26</v>
      </c>
      <c r="I18" s="14">
        <v>250000</v>
      </c>
    </row>
    <row r="19" spans="2:9">
      <c r="B19" s="8" t="s">
        <v>25</v>
      </c>
      <c r="C19" s="14">
        <v>300000</v>
      </c>
      <c r="H19" s="8" t="s">
        <v>25</v>
      </c>
      <c r="I19" s="14">
        <v>300000</v>
      </c>
    </row>
    <row r="20" spans="2:9">
      <c r="B20" s="8" t="s">
        <v>24</v>
      </c>
      <c r="C20" s="14">
        <v>350000</v>
      </c>
      <c r="H20" s="8" t="s">
        <v>24</v>
      </c>
      <c r="I20" s="14">
        <v>400000</v>
      </c>
    </row>
    <row r="21" spans="2:9">
      <c r="B21" s="8" t="s">
        <v>23</v>
      </c>
      <c r="C21" s="14">
        <v>350000</v>
      </c>
      <c r="H21" s="8" t="s">
        <v>23</v>
      </c>
      <c r="I21" s="14">
        <v>350000</v>
      </c>
    </row>
    <row r="22" spans="2:9">
      <c r="B22" s="8" t="s">
        <v>22</v>
      </c>
      <c r="C22" s="14">
        <v>0</v>
      </c>
      <c r="H22" s="8" t="s">
        <v>22</v>
      </c>
      <c r="I22" s="14">
        <v>0</v>
      </c>
    </row>
    <row r="23" spans="2:9">
      <c r="B23" s="8" t="s">
        <v>21</v>
      </c>
      <c r="C23" s="14">
        <v>300000</v>
      </c>
      <c r="H23" s="8" t="s">
        <v>21</v>
      </c>
      <c r="I23" s="14">
        <v>300000</v>
      </c>
    </row>
    <row r="24" spans="2:9">
      <c r="B24" s="8" t="s">
        <v>20</v>
      </c>
      <c r="C24" s="14">
        <v>0</v>
      </c>
      <c r="H24" s="8" t="s">
        <v>20</v>
      </c>
      <c r="I24" s="14">
        <v>0</v>
      </c>
    </row>
    <row r="25" spans="2:9">
      <c r="B25" s="9" t="s">
        <v>19</v>
      </c>
      <c r="C25" s="14">
        <v>350000</v>
      </c>
      <c r="H25" s="9" t="s">
        <v>19</v>
      </c>
      <c r="I25" s="14">
        <v>350000</v>
      </c>
    </row>
    <row r="26" spans="2:9">
      <c r="B26" s="9" t="s">
        <v>66</v>
      </c>
      <c r="C26" s="14">
        <v>300000</v>
      </c>
      <c r="H26" s="9" t="s">
        <v>66</v>
      </c>
      <c r="I26" s="14">
        <v>200000</v>
      </c>
    </row>
    <row r="27" spans="2:9">
      <c r="B27" s="10" t="s">
        <v>16</v>
      </c>
      <c r="C27" s="14">
        <v>150000</v>
      </c>
      <c r="H27" s="10" t="s">
        <v>16</v>
      </c>
      <c r="I27" s="14">
        <v>300000</v>
      </c>
    </row>
    <row r="28" spans="2:9">
      <c r="B28" s="9" t="s">
        <v>15</v>
      </c>
      <c r="C28" s="14">
        <v>100000</v>
      </c>
      <c r="H28" s="9" t="s">
        <v>15</v>
      </c>
      <c r="I28" s="14">
        <v>100000</v>
      </c>
    </row>
    <row r="29" spans="2:9">
      <c r="B29" s="8" t="s">
        <v>55</v>
      </c>
      <c r="C29" s="14">
        <v>350000</v>
      </c>
      <c r="H29" s="8" t="s">
        <v>55</v>
      </c>
      <c r="I29" s="14">
        <v>350000</v>
      </c>
    </row>
    <row r="30" spans="2:9">
      <c r="B30" s="8" t="s">
        <v>14</v>
      </c>
      <c r="C30" s="14">
        <v>150000</v>
      </c>
      <c r="H30" s="8" t="s">
        <v>14</v>
      </c>
      <c r="I30" s="14">
        <v>300000</v>
      </c>
    </row>
    <row r="31" spans="2:9">
      <c r="B31" s="8" t="s">
        <v>13</v>
      </c>
      <c r="C31" s="14">
        <v>350000</v>
      </c>
      <c r="H31" s="8" t="s">
        <v>13</v>
      </c>
      <c r="I31" s="14">
        <v>350000</v>
      </c>
    </row>
    <row r="32" spans="2:9">
      <c r="B32" s="8" t="s">
        <v>12</v>
      </c>
      <c r="C32" s="14">
        <v>50000</v>
      </c>
      <c r="H32" s="8" t="s">
        <v>12</v>
      </c>
      <c r="I32" s="14">
        <v>100000</v>
      </c>
    </row>
    <row r="33" spans="1:9">
      <c r="B33" s="8" t="s">
        <v>44</v>
      </c>
      <c r="C33" s="14">
        <v>250000</v>
      </c>
      <c r="H33" s="8" t="s">
        <v>44</v>
      </c>
      <c r="I33" s="14">
        <v>250000</v>
      </c>
    </row>
    <row r="34" spans="1:9">
      <c r="B34" s="8" t="s">
        <v>11</v>
      </c>
      <c r="C34" s="14">
        <v>0</v>
      </c>
      <c r="H34" s="8" t="s">
        <v>11</v>
      </c>
      <c r="I34" s="14">
        <v>0</v>
      </c>
    </row>
    <row r="35" spans="1:9">
      <c r="B35" s="8" t="s">
        <v>10</v>
      </c>
      <c r="C35" s="14">
        <v>0</v>
      </c>
      <c r="H35" s="8" t="s">
        <v>10</v>
      </c>
      <c r="I35" s="14">
        <v>0</v>
      </c>
    </row>
    <row r="36" spans="1:9">
      <c r="B36" s="8" t="s">
        <v>9</v>
      </c>
      <c r="C36" s="14">
        <v>0</v>
      </c>
      <c r="H36" s="8" t="s">
        <v>9</v>
      </c>
      <c r="I36" s="14">
        <v>0</v>
      </c>
    </row>
    <row r="37" spans="1:9">
      <c r="B37" s="8" t="s">
        <v>56</v>
      </c>
      <c r="C37" s="14">
        <v>0</v>
      </c>
      <c r="H37" s="8" t="s">
        <v>56</v>
      </c>
      <c r="I37" s="14">
        <v>0</v>
      </c>
    </row>
    <row r="38" spans="1:9">
      <c r="B38" s="8" t="s">
        <v>82</v>
      </c>
      <c r="C38" s="14">
        <v>0</v>
      </c>
      <c r="H38" s="8" t="s">
        <v>82</v>
      </c>
      <c r="I38" s="14">
        <v>200000</v>
      </c>
    </row>
    <row r="39" spans="1:9" ht="19.5" thickBot="1">
      <c r="B39" s="8" t="s">
        <v>57</v>
      </c>
      <c r="C39" s="14">
        <v>0</v>
      </c>
      <c r="H39" s="8" t="s">
        <v>57</v>
      </c>
      <c r="I39" s="14">
        <v>0</v>
      </c>
    </row>
    <row r="40" spans="1:9" ht="19.5" thickTop="1">
      <c r="A40" s="12" t="s">
        <v>51</v>
      </c>
      <c r="B40" s="12" t="s">
        <v>40</v>
      </c>
      <c r="H40" s="12" t="s">
        <v>40</v>
      </c>
    </row>
    <row r="41" spans="1:9">
      <c r="B41" s="11" t="s">
        <v>41</v>
      </c>
      <c r="H41" s="11" t="s">
        <v>41</v>
      </c>
    </row>
    <row r="42" spans="1:9">
      <c r="B42" s="11" t="s">
        <v>42</v>
      </c>
      <c r="H42" s="11" t="s">
        <v>42</v>
      </c>
    </row>
    <row r="43" spans="1:9">
      <c r="B43" s="11" t="s">
        <v>43</v>
      </c>
      <c r="H43" s="11" t="s">
        <v>43</v>
      </c>
    </row>
    <row r="44" spans="1:9">
      <c r="B44" s="11" t="s">
        <v>44</v>
      </c>
      <c r="H44" s="11" t="s">
        <v>44</v>
      </c>
    </row>
    <row r="45" spans="1:9">
      <c r="B45" s="11" t="s">
        <v>45</v>
      </c>
      <c r="H45" s="11" t="s">
        <v>45</v>
      </c>
    </row>
    <row r="46" spans="1:9">
      <c r="B46" s="11" t="s">
        <v>46</v>
      </c>
      <c r="H46" s="11" t="s">
        <v>46</v>
      </c>
    </row>
    <row r="47" spans="1:9">
      <c r="B47" s="11" t="s">
        <v>47</v>
      </c>
      <c r="H47" s="11" t="s">
        <v>47</v>
      </c>
    </row>
    <row r="48" spans="1:9">
      <c r="B48" s="11" t="s">
        <v>48</v>
      </c>
      <c r="H48" s="11" t="s">
        <v>48</v>
      </c>
    </row>
    <row r="49" spans="2:8">
      <c r="B49" s="11" t="s">
        <v>49</v>
      </c>
      <c r="H49" s="11" t="s">
        <v>49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F k 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T I v H L a w A A A D 3 A A A A E g A A A E N v b m Z p Z y 9 Q Y W N r Y W d l L n h t b H q / e 7 + N f U V u j k J Z a l F x Z n 6 e r Z K h n o G S Q n F J Y l 5 K Y k 5 + X q q t U l 6 + k r 0 d L 5 d N Q G J y d m J 6 q g J Q d V 6 x V U V x i q 1 S R k l J g Z W + f n l 5 u V 6 5 s V 5 + U b q + k Y G B o X 6 E r 0 9 w c k Z q b q I S X H E m Y c W 6 m X k g a 5 N T l e x s w i C u s T P S M z Q F Y n M z P Q M b f Z i g j W 9 m H k K B E d D B I F k k Q R v n 0 p y S 0 q J U u 6 x E X a 8 A G 3 0 Y 1 0 Y f 6 g c 7 A A A A A P / / A w B Q S w M E F A A C A A g A A A A h A H x P P g x p A w A A e A Y A A B M A A A B G b 3 J t d W x h c y 9 T Z W N 0 a W 9 u M S 5 t j F R t T 9 N Q F P 5 O 4 n + 4 u X 4 p S R 0 O Y h S 1 J r r h F 4 x E h i Y G i K n b V R q 7 X t J 2 I D F L 1 q H y 4 i Y v K o i g Y k Q 0 I v i G k c C E / + J d 9 / J p f 8 F T 7 t q 1 Y I z 9 0 t 5 z z 8 t z n v O c G i R u K l R D M f 4 O n 2 l q M g Z k n S T Q U R x u 6 + n q v N 6 F k Y R U Y h 5 p Q v D E a E q P E 7 B E j K F Q l M Z T S a K Z A r 9 z n o u K S k I R q p l g N g Q c O d 1 3 1 S C 6 0 Z e U T S N F j y X 7 o n R Y U 6 m c M P r q 6 U O R 2 D X c L D Z S 9 E a J q i Q V k + g S F r G I I l R N J T V D C p 8 Q U Y c W p w l F u y 2 1 t 7 W K 6 E q K m i R m j q h E a n y G L l O N 9 P N 0 T l r + 1 d K C O j s u 3 z h / 6 Z J T j 1 k b 9 v h 8 r T B e 3 H l b e f O h V p j w v H i 1 k 1 J 1 9 F f V e m J v L 5 W X c v Z 0 3 o V x S r K 3 s n Z u u / x 0 u / R y x n f R L o H J f v 0 a T D x X N 9 H k J P A o o R 7 5 J s D i 5 3 o z A u d R R P c a f d / D 9 d r Q t b 8 6 T o u H n U 6 B k x / J X 5 3 a w Y m j w m l + m w 4 w U n r 5 t b j 9 C W o x a 5 l Z M 9 w O E w T q S a K H 3 h m h H v o Y U U E h 3 X T Y E O q N i Y j I 8 Q H U 6 4 f a D / 7 Y y 4 o D x T g Q Y L 6 0 / r a y O m X n 5 m q F F y y 7 x k Z H W f Z 7 c e d d d S H P s r P 2 x G R 1 Y c U Z z e 4 j c C j N f b E 3 9 u B Y K 8 z U f r 2 q F e a L W 1 Z 5 c Q N G 9 v v h r H t b H 9 / 5 B K A e 1 j z Q c O Z E C I G m R L T P y n Q e 8 x 4 a x H k y d x / z u J O M 3 D V D P b q S F P a / u s m g K s e J 0 M s 7 6 o d 0 L J O B X B g 3 + 3 W 8 H x + G e O U W T + G s h a z A 8 M 3 j 4 A w 9 4 W Z k D h C N 3 1 4 g t 6 h O P O 3 7 n Y h q E I B y M H d r A J s Z b m 7 c K 9 p B X 3 4 W k T k y C L k g K j A c l s n B B I p b j 5 i 1 V n r 8 r V K Y Y F a O W R + Z d d 9 e 3 r S n x 1 k m X 1 4 H 4 2 c Y j r 0 y 5 0 o 8 S Y d I A h Y u Q L t P K / W J u F r h t P e j s + c Q / n c 9 j G Q t E Q w 4 b N J S q h p o w 9 5 7 U F m 1 Y L X 9 g u 4 k Z B B k Y B z A 5 2 5 i s A n Y S E 8 c B x Y s U K k 6 l q + s j H l i t a c B / X M e y E Z 3 / I G g + P K P + 8 z a c 1 j M T j F r E V Q e r r y B g D V P u V H F M B W N k + b h d I 2 C 2 8 H / g q v j s D a q z 3 4 C o 9 X l h 1 C L W c D K K r M m m T X l I N 4 F A O 9 L S x n w K W 5 l K m O b z v J N z b H s J M s C 3 A U I 9 O D F q G 7 6 f m X O U f B D B m A N Z K h L T x A 9 F C V G n G j O z z q d B m W 6 i u S p z v w B A A D / / w M A U E s B A i 0 A F A A G A A g A A A A h A C r d q k D S A A A A N w E A A B M A A A A A A A A A A A A A A A A A A A A A A F t D b 2 5 0 Z W 5 0 X 1 R 5 c G V z X S 5 4 b W x Q S w E C L Q A U A A I A C A A A A C E A T I v H L a w A A A D 3 A A A A E g A A A A A A A A A A A A A A A A A L A w A A Q 2 9 u Z m l n L 1 B h Y 2 t h Z 2 U u e G 1 s U E s B A i 0 A F A A C A A g A A A A h A H x P P g x p A w A A e A Y A A B M A A A A A A A A A A A A A A A A A 5 w M A A E Z v c m 1 1 b G F z L 1 N l Y 3 R p b 2 4 x L m 1 Q S w U G A A A A A A M A A w D C A A A A g Q c 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M L A A A A A A A A s Q s 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8 x M 1 R P S 1 l 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i 0 w M y 0 x O F Q w N z o w O T o z O C 4 0 N T Y 3 M z E 5 W i I v P j x F b n R y e S B U e X B l P S J G a W x s Q 2 9 s d W 1 u V H l w Z X M i I F Z h b H V l P S J z Q m d Z P S I v P j x F b n R y e S B U e X B l P S J G a W x s Q 2 9 s d W 1 u T m F t Z X M i I F Z h b H V l P S J z W y Z x d W 9 0 O + e U u u W Q j S Z x d W 9 0 O y w m c X V v d D v l u I L l j L r n l L r m n Z E m c X V v d D t d I i 8 + P E V u d H J 5 I F R 5 c G U 9 I k Z p b G x l Z E N v b X B s Z X R l U m V z d W x 0 V G 9 X b 3 J r c 2 h l Z X Q i I F Z h b H V l P S J s M S I v P j x F b n R y e S B U e X B l P S J G a W x s U 3 R h d H V z I i B W Y W x 1 Z T 0 i c 0 N v b X B s Z X R l I i 8 + P E V u d H J 5 I F R 5 c G U 9 I k Z p b G x U Y X J n Z X R O Y W 1 l Q 3 V z d G 9 t a X p l Z C I g V m F s d W U 9 I m w x I i 8 + P E V u d H J 5 I F R 5 c G U 9 I k Z p b G x U b 0 R h d G F N b 2 R l b E V u Y W J s Z W Q i I F Z h b H V l P S J s M C I v P j x F b n R y e S B U e X B l P S J J c 1 B y a X Z h d G U i I F Z h b H V l P S J s M C I v P j x F b n R y e S B U e X B l P S J R d W V y e U l E I i B W Y W x 1 Z T 0 i c z k 3 M D Q z N z l h L T U x Y T A t N G U x O C 0 5 M D Y x L W N l N j J l Y z N h Z T Q 0 Y i I v P j x F b n R y e S B U e X B l P S J S Z W x h d G l v b n N o a X B J b m Z v Q 2 9 u d G F p b m V y I i B W Y W x 1 Z T 0 i c 3 s m c X V v d D t j b 2 x 1 b W 5 D b 3 V u d C Z x d W 9 0 O z o y L C Z x d W 9 0 O 2 t l e U N v b H V t b k 5 h b W V z J n F 1 b 3 Q 7 O l t d L C Z x d W 9 0 O 3 F 1 Z X J 5 U m V s Y X R p b 2 5 z a G l w c y Z x d W 9 0 O z p b X S w m c X V v d D t j b 2 x 1 b W 5 J Z G V u d G l 0 a W V z J n F 1 b 3 Q 7 O l s m c X V v d D t T Z W N 0 a W 9 u M S 8 x M 1 R P S 1 l P L 0 F 1 d G 9 S Z W 1 v d m V k Q 2 9 s d W 1 u c z E u e + e U u u W Q j S w w f S Z x d W 9 0 O y w m c X V v d D t T Z W N 0 a W 9 u M S 8 x M 1 R P S 1 l P L 0 F 1 d G 9 S Z W 1 v d m V k Q 2 9 s d W 1 u c z E u e + W 4 g u W M u u e U u u a d k S w x f S Z x d W 9 0 O 1 0 s J n F 1 b 3 Q 7 Q 2 9 s d W 1 u Q 2 9 1 b n Q m c X V v d D s 6 M i w m c X V v d D t L Z X l D b 2 x 1 b W 5 O Y W 1 l c y Z x d W 9 0 O z p b X S w m c X V v d D t D b 2 x 1 b W 5 J Z G V u d G l 0 a W V z J n F 1 b 3 Q 7 O l s m c X V v d D t T Z W N 0 a W 9 u M S 8 x M 1 R P S 1 l P L 0 F 1 d G 9 S Z W 1 v d m V k Q 2 9 s d W 1 u c z E u e + e U u u W Q j S w w f S Z x d W 9 0 O y w m c X V v d D t T Z W N 0 a W 9 u M S 8 x M 1 R P S 1 l P L 0 F 1 d G 9 S Z W 1 v d m V k Q 2 9 s d W 1 u c z E u e + W 4 g u W M u u e U u u a d k S w x 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8 x M 1 R P S 1 l P L 1 N v d X J j Z T w v S X R l b V B h d G g + P C 9 J d G V t T G 9 j Y X R p b 2 4 + P F N 0 Y W J s Z U V u d H J p Z X M v P j w v S X R l b T 4 8 S X R l b T 4 8 S X R l b U x v Y 2 F 0 a W 9 u P j x J d G V t V H l w Z T 5 G b 3 J t d W x h P C 9 J d G V t V H l w Z T 4 8 S X R l b V B h d G g + U 2 V j d G l v b j E v M T N U T 0 t Z T y 9 S Z W 5 h b W V k P C 9 J d G V t U G F 0 a D 4 8 L 0 l 0 Z W 1 M b 2 N h d G l v b j 4 8 U 3 R h Y m x l R W 5 0 c m l l c y 8 + P C 9 J d G V t P j x J d G V t P j x J d G V t T G 9 j Y X R p b 2 4 + P E l 0 Z W 1 U e X B l P k Z v c m 1 1 b G E 8 L 0 l 0 Z W 1 U e X B l P j x J d G V t U G F 0 a D 5 T Z W N 0 a W 9 u M S 8 x M 1 R P S 1 l P L 0 Z p b H R l c m V k V G 9 r e W 8 8 L 0 l 0 Z W 1 Q Y X R o P j w v S X R l b U x v Y 2 F 0 a W 9 u P j x T d G F i b G V F b n R y a W V z L z 4 8 L 0 l 0 Z W 0 + P E l 0 Z W 0 + P E l 0 Z W 1 M b 2 N h d G l v b j 4 8 S X R l b V R 5 c G U + R m 9 y b X V s Y T w v S X R l b V R 5 c G U + P E l 0 Z W 1 Q Y X R o P l N l Y 3 R p b 2 4 x L z E z V E 9 L W U 8 v Q W R k V G 9 3 b j w v S X R l b V B h d G g + P C 9 J d G V t T G 9 j Y X R p b 2 4 + P F N 0 Y W J s Z U V u d H J p Z X M v P j w v S X R l b T 4 8 S X R l b T 4 8 S X R l b U x v Y 2 F 0 a W 9 u P j x J d G V t V H l w Z T 5 G b 3 J t d W x h P C 9 J d G V t V H l w Z T 4 8 S X R l b V B h d G g + U 2 V j d G l v b j E v M T N U T 0 t Z T y 9 S Z W 1 v d m V k T m 9 u V G 9 3 b j w v S X R l b V B h d G g + P C 9 J d G V t T G 9 j Y X R p b 2 4 + P F N 0 Y W J s Z U V u d H J p Z X M v P j w v S X R l b T 4 8 S X R l b T 4 8 S X R l b U x v Y 2 F 0 a W 9 u P j x J d G V t V H l w Z T 5 G b 3 J t d W x h P C 9 J d G V t V H l w Z T 4 8 S X R l b V B h d G g + U 2 V j d G l v b j E v M T N U T 0 t Z T y 9 L Z W V w Q 2 9 s c z w v S X R l b V B h d G g + P C 9 J d G V t T G 9 j Y X R p b 2 4 + P F N 0 Y W J s Z U V u d H J p Z X M v P j w v S X R l b T 4 8 S X R l b T 4 8 S X R l b U x v Y 2 F 0 a W 9 u P j x J d G V t V H l w Z T 5 G b 3 J t d W x h P C 9 J d G V t V H l w Z T 4 8 S X R l b V B h d G g + U 2 V j d G l v b j E v M T N U T 0 t Z T y 9 E a X N 0 a W 5 j d F J v d 3 M 8 L 0 l 0 Z W 1 Q Y X R o P j w v S X R l b U x v Y 2 F 0 a W 9 u P j x T d G F i b G V F b n R y a W V z L z 4 8 L 0 l 0 Z W 0 + P E l 0 Z W 0 + P E l 0 Z W 1 M b 2 N h d G l v b j 4 8 S X R l b V R 5 c G U + R m 9 y b X V s Y T w v S X R l b V R 5 c G U + P E l 0 Z W 1 Q Y X R o P l N l Y 3 R p b 2 4 x L z E z V E 9 L W U 8 v U 2 9 y d G V k 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N L r A F P 2 l E E q g m v b z K R P B 1 g A A A A A C A A A A A A A Q Z g A A A A E A A C A A A A A + t l e M f G n Z E t M D q 8 f h k g z f c j X v h h m k y k e e U 4 M N P 9 y i A w A A A A A O g A A A A A I A A C A A A A A O 3 u f i D M R Q h O A e p T Y i C z o 9 d Y k G f r w w 2 1 u X n 2 h M 0 o m 5 o F A A A A B y q C 8 f k l h J 0 W 9 Y e i p Q p m y d 6 1 1 Y P w A s c x t p + y C u 5 a Q 3 y P 1 7 P B N h O R r w D U J H / D e w n d I 5 a v d O g U 9 6 u n d 2 x v D v s t 4 u / w / 4 y g 9 E / L h j S o t q h s O A a U A A A A D A j s H / a c B h H 4 s D + 5 o 3 L g N x i y 4 v U U 6 m b X v i Y K K k h 5 n q l V z 3 d v L W z g O R + 7 h M W l B P W h F T M Q M l r k e j p f i v T n t U v H v s < / D a t a M a s h u p > 
</file>

<file path=customXml/itemProps1.xml><?xml version="1.0" encoding="utf-8"?>
<ds:datastoreItem xmlns:ds="http://schemas.openxmlformats.org/officeDocument/2006/customXml" ds:itemID="{68C4FF55-A40B-4E55-9483-2A708A1D400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EV,PHEV,FCVに関する情報(わ・れナンバーの車）</vt:lpstr>
      <vt:lpstr>EV,PHEV,FCVに関する情報 (わ・れ以外交付申請）</vt:lpstr>
      <vt:lpstr>EV,PHEV,FCVに関する情報(わ・れ以外実績報告)</vt:lpstr>
      <vt:lpstr>Sheet1</vt:lpstr>
      <vt:lpstr>'EV,PHEV,FCVに関する情報 (わ・れ以外交付申請）'!Print_Area</vt:lpstr>
      <vt:lpstr>'EV,PHEV,FCVに関する情報(わ・れナンバーの車）'!Print_Area</vt:lpstr>
      <vt:lpstr>'EV,PHEV,FCVに関する情報(わ・れ以外実績報告)'!Print_Area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海来</dc:creator>
  <cp:lastModifiedBy>松尾　海来</cp:lastModifiedBy>
  <dcterms:created xsi:type="dcterms:W3CDTF">2025-10-14T02:49:02Z</dcterms:created>
  <dcterms:modified xsi:type="dcterms:W3CDTF">2026-04-07T02:58:53Z</dcterms:modified>
</cp:coreProperties>
</file>